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štvo\Desktop\Školski odbor\13. sjednica ŠO\"/>
    </mc:Choice>
  </mc:AlternateContent>
  <xr:revisionPtr revIDLastSave="0" documentId="13_ncr:1_{23C76B7C-AF20-4FE9-B91D-3EB8F0680515}" xr6:coauthVersionLast="37" xr6:coauthVersionMax="37" xr10:uidLastSave="{00000000-0000-0000-0000-000000000000}"/>
  <bookViews>
    <workbookView xWindow="0" yWindow="0" windowWidth="28800" windowHeight="12375" activeTab="2" xr2:uid="{00000000-000D-0000-FFFF-FFFF00000000}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48" i="2" l="1"/>
  <c r="E268" i="1"/>
  <c r="M468" i="2"/>
  <c r="M469" i="2"/>
  <c r="M470" i="2"/>
  <c r="M471" i="2"/>
  <c r="M472" i="2"/>
  <c r="M473" i="2"/>
  <c r="M474" i="2"/>
  <c r="M475" i="2"/>
  <c r="M476" i="2"/>
  <c r="M477" i="2"/>
  <c r="M478" i="2"/>
  <c r="M467" i="2"/>
  <c r="C263" i="1"/>
  <c r="L1145" i="2"/>
  <c r="K1145" i="2"/>
  <c r="L466" i="2"/>
  <c r="K466" i="2"/>
  <c r="A467" i="2" l="1"/>
  <c r="M446" i="2"/>
  <c r="K446" i="2"/>
  <c r="L446" i="2"/>
  <c r="M448" i="2"/>
  <c r="M449" i="2"/>
  <c r="M450" i="2"/>
  <c r="M451" i="2"/>
  <c r="M452" i="2"/>
  <c r="M453" i="2"/>
  <c r="M454" i="2"/>
  <c r="M455" i="2"/>
  <c r="M456" i="2"/>
  <c r="M457" i="2"/>
  <c r="M458" i="2"/>
  <c r="M447" i="2"/>
  <c r="A447" i="2"/>
  <c r="A446" i="2"/>
  <c r="A459" i="2"/>
  <c r="B459" i="2"/>
  <c r="C459" i="2"/>
  <c r="D459" i="2"/>
  <c r="K459" i="2"/>
  <c r="L459" i="2"/>
  <c r="A460" i="2"/>
  <c r="B460" i="2"/>
  <c r="C460" i="2"/>
  <c r="D460" i="2"/>
  <c r="M460" i="2"/>
  <c r="A461" i="2"/>
  <c r="B461" i="2"/>
  <c r="C461" i="2"/>
  <c r="D461" i="2"/>
  <c r="M461" i="2"/>
  <c r="A462" i="2"/>
  <c r="B462" i="2"/>
  <c r="C462" i="2"/>
  <c r="D462" i="2"/>
  <c r="M462" i="2"/>
  <c r="A463" i="2"/>
  <c r="B463" i="2"/>
  <c r="C463" i="2"/>
  <c r="D463" i="2"/>
  <c r="M463" i="2"/>
  <c r="K445" i="2" l="1"/>
  <c r="K8" i="2"/>
  <c r="E275" i="1" l="1"/>
  <c r="E266" i="1"/>
  <c r="D448" i="1"/>
  <c r="C448" i="1"/>
  <c r="K1297" i="2"/>
  <c r="L1297" i="2"/>
  <c r="L1268" i="2"/>
  <c r="K1268" i="2"/>
  <c r="M1276" i="2"/>
  <c r="M1275" i="2" s="1"/>
  <c r="D1276" i="2"/>
  <c r="C1276" i="2"/>
  <c r="B1276" i="2"/>
  <c r="A1276" i="2"/>
  <c r="L1275" i="2"/>
  <c r="K1275" i="2"/>
  <c r="D1275" i="2"/>
  <c r="C1275" i="2"/>
  <c r="B1275" i="2"/>
  <c r="A1275" i="2"/>
  <c r="M1274" i="2"/>
  <c r="M1273" i="2" s="1"/>
  <c r="D1274" i="2"/>
  <c r="C1274" i="2"/>
  <c r="B1274" i="2"/>
  <c r="A1274" i="2"/>
  <c r="L1273" i="2"/>
  <c r="K1273" i="2"/>
  <c r="D1273" i="2"/>
  <c r="C1273" i="2"/>
  <c r="B1273" i="2"/>
  <c r="A1273" i="2"/>
  <c r="M1272" i="2"/>
  <c r="M1271" i="2" s="1"/>
  <c r="D1272" i="2"/>
  <c r="C1272" i="2"/>
  <c r="B1272" i="2"/>
  <c r="A1272" i="2"/>
  <c r="L1271" i="2"/>
  <c r="K1271" i="2"/>
  <c r="D1271" i="2"/>
  <c r="C1271" i="2"/>
  <c r="B1271" i="2"/>
  <c r="A1271" i="2"/>
  <c r="B1270" i="2"/>
  <c r="D1269" i="2"/>
  <c r="C1269" i="2"/>
  <c r="B1269" i="2"/>
  <c r="A1269" i="2"/>
  <c r="D1268" i="2"/>
  <c r="C1268" i="2"/>
  <c r="B1268" i="2"/>
  <c r="A1268" i="2"/>
  <c r="D1267" i="2"/>
  <c r="C1267" i="2"/>
  <c r="B1267" i="2"/>
  <c r="A1267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5" i="1"/>
  <c r="K204" i="2"/>
  <c r="E434" i="1"/>
  <c r="E433" i="1"/>
  <c r="E432" i="1"/>
  <c r="E431" i="1"/>
  <c r="E430" i="1"/>
  <c r="E429" i="1"/>
  <c r="E427" i="1"/>
  <c r="E426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9" i="1"/>
  <c r="E278" i="1"/>
  <c r="E277" i="1"/>
  <c r="E276" i="1"/>
  <c r="E274" i="1"/>
  <c r="E273" i="1"/>
  <c r="E271" i="1"/>
  <c r="E270" i="1"/>
  <c r="E269" i="1"/>
  <c r="E267" i="1"/>
  <c r="E265" i="1"/>
  <c r="E448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314" i="2" l="1"/>
  <c r="D464" i="1"/>
  <c r="C464" i="1"/>
  <c r="L1314" i="2"/>
  <c r="K1270" i="2"/>
  <c r="K1269" i="2" s="1"/>
  <c r="M122" i="2"/>
  <c r="M121" i="2" s="1"/>
  <c r="M120" i="2" s="1"/>
  <c r="M118" i="2" s="1"/>
  <c r="L1270" i="2"/>
  <c r="L1269" i="2" s="1"/>
  <c r="L1267" i="2" s="1"/>
  <c r="M1270" i="2"/>
  <c r="M1268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K33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64" i="2"/>
  <c r="M465" i="2"/>
  <c r="L445" i="2"/>
  <c r="M479" i="2"/>
  <c r="M480" i="2"/>
  <c r="M481" i="2"/>
  <c r="M482" i="2"/>
  <c r="M483" i="2"/>
  <c r="M484" i="2"/>
  <c r="K486" i="2"/>
  <c r="K485" i="2" s="1"/>
  <c r="L486" i="2"/>
  <c r="L485" i="2" s="1"/>
  <c r="M487" i="2"/>
  <c r="M488" i="2"/>
  <c r="M489" i="2"/>
  <c r="M490" i="2"/>
  <c r="M491" i="2"/>
  <c r="M492" i="2"/>
  <c r="M493" i="2"/>
  <c r="M494" i="2"/>
  <c r="M495" i="2"/>
  <c r="M496" i="2"/>
  <c r="M497" i="2"/>
  <c r="M498" i="2"/>
  <c r="K500" i="2"/>
  <c r="K499" i="2" s="1"/>
  <c r="L500" i="2"/>
  <c r="L499" i="2" s="1"/>
  <c r="M501" i="2"/>
  <c r="M502" i="2"/>
  <c r="M503" i="2"/>
  <c r="M504" i="2"/>
  <c r="M505" i="2"/>
  <c r="M506" i="2"/>
  <c r="K509" i="2"/>
  <c r="K508" i="2" s="1"/>
  <c r="L509" i="2"/>
  <c r="L508" i="2" s="1"/>
  <c r="M510" i="2"/>
  <c r="M511" i="2"/>
  <c r="M512" i="2"/>
  <c r="M513" i="2"/>
  <c r="M514" i="2"/>
  <c r="M515" i="2"/>
  <c r="K517" i="2"/>
  <c r="L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K530" i="2"/>
  <c r="L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K573" i="2"/>
  <c r="L573" i="2"/>
  <c r="M574" i="2"/>
  <c r="M575" i="2"/>
  <c r="M576" i="2"/>
  <c r="M577" i="2"/>
  <c r="M578" i="2"/>
  <c r="M579" i="2"/>
  <c r="K580" i="2"/>
  <c r="L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K593" i="2"/>
  <c r="L593" i="2"/>
  <c r="M594" i="2"/>
  <c r="M595" i="2"/>
  <c r="M596" i="2"/>
  <c r="M597" i="2"/>
  <c r="M598" i="2"/>
  <c r="M599" i="2"/>
  <c r="K603" i="2"/>
  <c r="L603" i="2"/>
  <c r="K604" i="2"/>
  <c r="L604" i="2"/>
  <c r="K605" i="2"/>
  <c r="L605" i="2"/>
  <c r="K606" i="2"/>
  <c r="L606" i="2"/>
  <c r="K607" i="2"/>
  <c r="L607" i="2"/>
  <c r="K610" i="2"/>
  <c r="L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K635" i="2"/>
  <c r="L635" i="2"/>
  <c r="M636" i="2"/>
  <c r="M637" i="2"/>
  <c r="M638" i="2"/>
  <c r="M639" i="2"/>
  <c r="M640" i="2"/>
  <c r="M641" i="2"/>
  <c r="K642" i="2"/>
  <c r="L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K681" i="2"/>
  <c r="L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K718" i="2"/>
  <c r="L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K773" i="2"/>
  <c r="L773" i="2"/>
  <c r="M774" i="2"/>
  <c r="M775" i="2"/>
  <c r="M776" i="2"/>
  <c r="M777" i="2"/>
  <c r="M778" i="2"/>
  <c r="M779" i="2"/>
  <c r="K780" i="2"/>
  <c r="L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K824" i="2"/>
  <c r="L824" i="2"/>
  <c r="M825" i="2"/>
  <c r="M826" i="2"/>
  <c r="M827" i="2"/>
  <c r="M828" i="2"/>
  <c r="M829" i="2"/>
  <c r="M830" i="2"/>
  <c r="K831" i="2"/>
  <c r="L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K856" i="2"/>
  <c r="L856" i="2"/>
  <c r="M858" i="2"/>
  <c r="M859" i="2"/>
  <c r="M860" i="2"/>
  <c r="M861" i="2"/>
  <c r="M862" i="2"/>
  <c r="M863" i="2"/>
  <c r="K865" i="2"/>
  <c r="L865" i="2"/>
  <c r="M866" i="2"/>
  <c r="M867" i="2"/>
  <c r="M868" i="2"/>
  <c r="M869" i="2"/>
  <c r="M870" i="2"/>
  <c r="M871" i="2"/>
  <c r="K872" i="2"/>
  <c r="L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K885" i="2"/>
  <c r="L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K898" i="2"/>
  <c r="L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K918" i="2"/>
  <c r="K917" i="2" s="1"/>
  <c r="L918" i="2"/>
  <c r="L917" i="2" s="1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K938" i="2"/>
  <c r="K937" i="2" s="1"/>
  <c r="L938" i="2"/>
  <c r="L937" i="2" s="1"/>
  <c r="M939" i="2"/>
  <c r="M940" i="2"/>
  <c r="M941" i="2"/>
  <c r="M942" i="2"/>
  <c r="M943" i="2"/>
  <c r="M944" i="2"/>
  <c r="M945" i="2"/>
  <c r="M946" i="2"/>
  <c r="M947" i="2"/>
  <c r="M948" i="2"/>
  <c r="M949" i="2"/>
  <c r="M950" i="2"/>
  <c r="K953" i="2"/>
  <c r="K952" i="2" s="1"/>
  <c r="L953" i="2"/>
  <c r="L952" i="2" s="1"/>
  <c r="M954" i="2"/>
  <c r="M955" i="2"/>
  <c r="M956" i="2"/>
  <c r="M957" i="2"/>
  <c r="M958" i="2"/>
  <c r="M959" i="2"/>
  <c r="K961" i="2"/>
  <c r="L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K974" i="2"/>
  <c r="L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K1017" i="2"/>
  <c r="L1017" i="2"/>
  <c r="M1018" i="2"/>
  <c r="M1019" i="2"/>
  <c r="M1020" i="2"/>
  <c r="M1021" i="2"/>
  <c r="M1022" i="2"/>
  <c r="M1023" i="2"/>
  <c r="K1024" i="2"/>
  <c r="L1024" i="2"/>
  <c r="M1025" i="2"/>
  <c r="M1026" i="2"/>
  <c r="M1027" i="2"/>
  <c r="M1028" i="2"/>
  <c r="M1029" i="2"/>
  <c r="M1030" i="2"/>
  <c r="K1031" i="2"/>
  <c r="L1031" i="2"/>
  <c r="M1032" i="2"/>
  <c r="M1033" i="2"/>
  <c r="M1034" i="2"/>
  <c r="M1035" i="2"/>
  <c r="M1036" i="2"/>
  <c r="M1037" i="2"/>
  <c r="K1038" i="2"/>
  <c r="L1038" i="2"/>
  <c r="M1039" i="2"/>
  <c r="M1040" i="2"/>
  <c r="M1041" i="2"/>
  <c r="M1042" i="2"/>
  <c r="M1043" i="2"/>
  <c r="M1044" i="2"/>
  <c r="K1046" i="2"/>
  <c r="L1046" i="2"/>
  <c r="M1047" i="2"/>
  <c r="M1048" i="2"/>
  <c r="M1049" i="2"/>
  <c r="M1050" i="2"/>
  <c r="M1051" i="2"/>
  <c r="M1052" i="2"/>
  <c r="K1053" i="2"/>
  <c r="K1045" i="2" s="1"/>
  <c r="L1053" i="2"/>
  <c r="M1054" i="2"/>
  <c r="M1055" i="2"/>
  <c r="M1056" i="2"/>
  <c r="M1057" i="2"/>
  <c r="M1058" i="2"/>
  <c r="M1059" i="2"/>
  <c r="K1062" i="2"/>
  <c r="L1062" i="2"/>
  <c r="M1063" i="2"/>
  <c r="M1064" i="2"/>
  <c r="M1065" i="2"/>
  <c r="M1066" i="2"/>
  <c r="M1067" i="2"/>
  <c r="M1068" i="2"/>
  <c r="K1069" i="2"/>
  <c r="K1061" i="2" s="1"/>
  <c r="K1060" i="2" s="1"/>
  <c r="L1069" i="2"/>
  <c r="L1061" i="2" s="1"/>
  <c r="L1060" i="2" s="1"/>
  <c r="M1070" i="2"/>
  <c r="M1071" i="2"/>
  <c r="M1072" i="2"/>
  <c r="M1073" i="2"/>
  <c r="M1074" i="2"/>
  <c r="M1075" i="2"/>
  <c r="K1079" i="2"/>
  <c r="L1079" i="2"/>
  <c r="K1082" i="2"/>
  <c r="L1082" i="2"/>
  <c r="M1083" i="2"/>
  <c r="K1084" i="2"/>
  <c r="L1084" i="2"/>
  <c r="M1085" i="2"/>
  <c r="M1084" i="2" s="1"/>
  <c r="K1087" i="2"/>
  <c r="L1087" i="2"/>
  <c r="M1088" i="2"/>
  <c r="M1089" i="2"/>
  <c r="K1090" i="2"/>
  <c r="L1090" i="2"/>
  <c r="M1091" i="2"/>
  <c r="M1090" i="2" s="1"/>
  <c r="K1092" i="2"/>
  <c r="L1092" i="2"/>
  <c r="M1093" i="2"/>
  <c r="M1092" i="2" s="1"/>
  <c r="K1094" i="2"/>
  <c r="L1094" i="2"/>
  <c r="M1095" i="2"/>
  <c r="M1096" i="2"/>
  <c r="K1099" i="2"/>
  <c r="L1099" i="2"/>
  <c r="K1102" i="2"/>
  <c r="L1102" i="2"/>
  <c r="M1103" i="2"/>
  <c r="M1102" i="2" s="1"/>
  <c r="K1104" i="2"/>
  <c r="L1104" i="2"/>
  <c r="M1105" i="2"/>
  <c r="M1106" i="2"/>
  <c r="K1107" i="2"/>
  <c r="L1107" i="2"/>
  <c r="M1108" i="2"/>
  <c r="M1109" i="2"/>
  <c r="M1110" i="2"/>
  <c r="M1111" i="2"/>
  <c r="K1112" i="2"/>
  <c r="L1112" i="2"/>
  <c r="M1113" i="2"/>
  <c r="M1114" i="2"/>
  <c r="K1116" i="2"/>
  <c r="K1115" i="2" s="1"/>
  <c r="L1116" i="2"/>
  <c r="L1115" i="2" s="1"/>
  <c r="M1117" i="2"/>
  <c r="M1116" i="2" s="1"/>
  <c r="M1115" i="2" s="1"/>
  <c r="K1120" i="2"/>
  <c r="L1120" i="2"/>
  <c r="K1123" i="2"/>
  <c r="K1122" i="2" s="1"/>
  <c r="K1121" i="2" s="1"/>
  <c r="K1119" i="2" s="1"/>
  <c r="L1123" i="2"/>
  <c r="L1122" i="2" s="1"/>
  <c r="L1121" i="2" s="1"/>
  <c r="L1119" i="2" s="1"/>
  <c r="M1124" i="2"/>
  <c r="M1123" i="2" s="1"/>
  <c r="M1122" i="2" s="1"/>
  <c r="M1121" i="2" s="1"/>
  <c r="M1119" i="2" s="1"/>
  <c r="K1127" i="2"/>
  <c r="L1127" i="2"/>
  <c r="K1130" i="2"/>
  <c r="K1129" i="2" s="1"/>
  <c r="K1128" i="2" s="1"/>
  <c r="K1126" i="2" s="1"/>
  <c r="L1130" i="2"/>
  <c r="L1129" i="2" s="1"/>
  <c r="L1128" i="2" s="1"/>
  <c r="L1126" i="2" s="1"/>
  <c r="M1131" i="2"/>
  <c r="M1130" i="2" s="1"/>
  <c r="M1129" i="2" s="1"/>
  <c r="M1128" i="2" s="1"/>
  <c r="M1126" i="2" s="1"/>
  <c r="K1134" i="2"/>
  <c r="L1134" i="2"/>
  <c r="M1134" i="2"/>
  <c r="K1135" i="2"/>
  <c r="L1135" i="2"/>
  <c r="K1138" i="2"/>
  <c r="L1138" i="2"/>
  <c r="M1139" i="2"/>
  <c r="K1140" i="2"/>
  <c r="L1140" i="2"/>
  <c r="M1141" i="2"/>
  <c r="M1140" i="2" s="1"/>
  <c r="K1142" i="2"/>
  <c r="L1142" i="2"/>
  <c r="M1143" i="2"/>
  <c r="M1142" i="2" s="1"/>
  <c r="M1146" i="2"/>
  <c r="M1147" i="2"/>
  <c r="K1149" i="2"/>
  <c r="L1149" i="2"/>
  <c r="M1150" i="2"/>
  <c r="M1149" i="2" s="1"/>
  <c r="K1151" i="2"/>
  <c r="L1151" i="2"/>
  <c r="M1152" i="2"/>
  <c r="M1151" i="2" s="1"/>
  <c r="K1155" i="2"/>
  <c r="L1155" i="2"/>
  <c r="K1158" i="2"/>
  <c r="L1158" i="2"/>
  <c r="M1159" i="2"/>
  <c r="M1158" i="2" s="1"/>
  <c r="K1160" i="2"/>
  <c r="L1160" i="2"/>
  <c r="M1161" i="2"/>
  <c r="M1160" i="2" s="1"/>
  <c r="K1162" i="2"/>
  <c r="L1162" i="2"/>
  <c r="M1163" i="2"/>
  <c r="M1162" i="2" s="1"/>
  <c r="K1165" i="2"/>
  <c r="L1165" i="2"/>
  <c r="M1166" i="2"/>
  <c r="M1167" i="2"/>
  <c r="K1168" i="2"/>
  <c r="L1168" i="2"/>
  <c r="M1169" i="2"/>
  <c r="M1168" i="2" s="1"/>
  <c r="K1172" i="2"/>
  <c r="L1172" i="2"/>
  <c r="K1175" i="2"/>
  <c r="K1174" i="2" s="1"/>
  <c r="K1173" i="2" s="1"/>
  <c r="K1171" i="2" s="1"/>
  <c r="L1175" i="2"/>
  <c r="L1174" i="2" s="1"/>
  <c r="L1173" i="2" s="1"/>
  <c r="L1171" i="2" s="1"/>
  <c r="M1176" i="2"/>
  <c r="M1175" i="2" s="1"/>
  <c r="M1174" i="2" s="1"/>
  <c r="M1173" i="2" s="1"/>
  <c r="M1171" i="2" s="1"/>
  <c r="K1179" i="2"/>
  <c r="L1179" i="2"/>
  <c r="K1182" i="2"/>
  <c r="K1181" i="2" s="1"/>
  <c r="K1180" i="2" s="1"/>
  <c r="K1178" i="2" s="1"/>
  <c r="L1182" i="2"/>
  <c r="L1181" i="2" s="1"/>
  <c r="L1180" i="2" s="1"/>
  <c r="L1178" i="2" s="1"/>
  <c r="M1183" i="2"/>
  <c r="M1182" i="2" s="1"/>
  <c r="M1181" i="2" s="1"/>
  <c r="M1180" i="2" s="1"/>
  <c r="M1178" i="2" s="1"/>
  <c r="K1186" i="2"/>
  <c r="L1186" i="2"/>
  <c r="K1189" i="2"/>
  <c r="L1189" i="2"/>
  <c r="M1190" i="2"/>
  <c r="M1189" i="2" s="1"/>
  <c r="K1191" i="2"/>
  <c r="L1191" i="2"/>
  <c r="M1192" i="2"/>
  <c r="M1191" i="2" s="1"/>
  <c r="K1193" i="2"/>
  <c r="L1193" i="2"/>
  <c r="M1194" i="2"/>
  <c r="M1193" i="2" s="1"/>
  <c r="K1196" i="2"/>
  <c r="L1196" i="2"/>
  <c r="M1197" i="2"/>
  <c r="M1198" i="2"/>
  <c r="M1199" i="2"/>
  <c r="M1200" i="2"/>
  <c r="K1201" i="2"/>
  <c r="L1201" i="2"/>
  <c r="M1202" i="2"/>
  <c r="M1203" i="2"/>
  <c r="M1204" i="2"/>
  <c r="K1205" i="2"/>
  <c r="L1205" i="2"/>
  <c r="M1206" i="2"/>
  <c r="M1207" i="2"/>
  <c r="M1208" i="2"/>
  <c r="K1209" i="2"/>
  <c r="L1209" i="2"/>
  <c r="M1210" i="2"/>
  <c r="M1209" i="2" s="1"/>
  <c r="K1213" i="2"/>
  <c r="L1213" i="2"/>
  <c r="K1216" i="2"/>
  <c r="L1216" i="2"/>
  <c r="M1217" i="2"/>
  <c r="K1218" i="2"/>
  <c r="L1218" i="2"/>
  <c r="M1219" i="2"/>
  <c r="M1218" i="2" s="1"/>
  <c r="K1220" i="2"/>
  <c r="L1220" i="2"/>
  <c r="M1221" i="2"/>
  <c r="M1220" i="2" s="1"/>
  <c r="K1223" i="2"/>
  <c r="L1223" i="2"/>
  <c r="M1224" i="2"/>
  <c r="M1225" i="2"/>
  <c r="K1226" i="2"/>
  <c r="L1226" i="2"/>
  <c r="M1227" i="2"/>
  <c r="M1226" i="2" s="1"/>
  <c r="K1230" i="2"/>
  <c r="L1230" i="2"/>
  <c r="K1233" i="2"/>
  <c r="L1233" i="2"/>
  <c r="M1234" i="2"/>
  <c r="K1235" i="2"/>
  <c r="L1235" i="2"/>
  <c r="M1236" i="2"/>
  <c r="M1235" i="2" s="1"/>
  <c r="K1238" i="2"/>
  <c r="L1238" i="2"/>
  <c r="M1239" i="2"/>
  <c r="M1240" i="2"/>
  <c r="K1241" i="2"/>
  <c r="L1241" i="2"/>
  <c r="M1242" i="2"/>
  <c r="M1243" i="2"/>
  <c r="M1244" i="2"/>
  <c r="K1245" i="2"/>
  <c r="L1245" i="2"/>
  <c r="M1246" i="2"/>
  <c r="M1247" i="2"/>
  <c r="K1250" i="2"/>
  <c r="L1250" i="2"/>
  <c r="K1253" i="2"/>
  <c r="L1253" i="2"/>
  <c r="M1254" i="2"/>
  <c r="M1253" i="2" s="1"/>
  <c r="K1255" i="2"/>
  <c r="L1255" i="2"/>
  <c r="M1256" i="2"/>
  <c r="M1255" i="2" s="1"/>
  <c r="K1257" i="2"/>
  <c r="L1257" i="2"/>
  <c r="M1258" i="2"/>
  <c r="M1257" i="2" s="1"/>
  <c r="K1260" i="2"/>
  <c r="L1260" i="2"/>
  <c r="M1261" i="2"/>
  <c r="M1260" i="2" s="1"/>
  <c r="K1262" i="2"/>
  <c r="L1262" i="2"/>
  <c r="M1263" i="2"/>
  <c r="M1262" i="2" s="1"/>
  <c r="K1264" i="2"/>
  <c r="L1264" i="2"/>
  <c r="M1265" i="2"/>
  <c r="M1264" i="2" s="1"/>
  <c r="K1279" i="2"/>
  <c r="L1279" i="2"/>
  <c r="K1282" i="2"/>
  <c r="L1282" i="2"/>
  <c r="M1283" i="2"/>
  <c r="M1282" i="2" s="1"/>
  <c r="K1284" i="2"/>
  <c r="L1284" i="2"/>
  <c r="M1285" i="2"/>
  <c r="M1284" i="2" s="1"/>
  <c r="M1145" i="2" l="1"/>
  <c r="M466" i="2"/>
  <c r="K1144" i="2"/>
  <c r="M459" i="2"/>
  <c r="L1164" i="2"/>
  <c r="K1267" i="2"/>
  <c r="M1297" i="2"/>
  <c r="M1269" i="2"/>
  <c r="M1267" i="2" s="1"/>
  <c r="L1222" i="2"/>
  <c r="M175" i="2"/>
  <c r="L1259" i="2"/>
  <c r="M8" i="2"/>
  <c r="K823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44" i="2"/>
  <c r="K192" i="2"/>
  <c r="K191" i="2" s="1"/>
  <c r="K189" i="2" s="1"/>
  <c r="M1205" i="2"/>
  <c r="K1259" i="2"/>
  <c r="L1188" i="2"/>
  <c r="K1164" i="2"/>
  <c r="L1144" i="2"/>
  <c r="L960" i="2"/>
  <c r="M1031" i="2"/>
  <c r="K609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81" i="2"/>
  <c r="K1280" i="2" s="1"/>
  <c r="K1278" i="2" s="1"/>
  <c r="L1252" i="2"/>
  <c r="L1251" i="2" s="1"/>
  <c r="L1249" i="2" s="1"/>
  <c r="K1215" i="2"/>
  <c r="M1241" i="2"/>
  <c r="K1232" i="2"/>
  <c r="M1298" i="2"/>
  <c r="K1188" i="2"/>
  <c r="M1188" i="2"/>
  <c r="K1157" i="2"/>
  <c r="M1165" i="2"/>
  <c r="M1164" i="2" s="1"/>
  <c r="M1135" i="2"/>
  <c r="K1137" i="2"/>
  <c r="M6" i="2"/>
  <c r="M1087" i="2"/>
  <c r="M1082" i="2"/>
  <c r="M1081" i="2" s="1"/>
  <c r="L1081" i="2"/>
  <c r="M1062" i="2"/>
  <c r="M865" i="2"/>
  <c r="L516" i="2"/>
  <c r="L507" i="2" s="1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52" i="2"/>
  <c r="M1186" i="2"/>
  <c r="L1045" i="2"/>
  <c r="M974" i="2"/>
  <c r="M938" i="2"/>
  <c r="M937" i="2" s="1"/>
  <c r="K864" i="2"/>
  <c r="K655" i="2"/>
  <c r="M642" i="2"/>
  <c r="M580" i="2"/>
  <c r="L251" i="2"/>
  <c r="M252" i="2"/>
  <c r="M152" i="2"/>
  <c r="K44" i="2"/>
  <c r="K43" i="2" s="1"/>
  <c r="K41" i="2" s="1"/>
  <c r="L1237" i="2"/>
  <c r="M1213" i="2"/>
  <c r="L1195" i="2"/>
  <c r="M1201" i="2"/>
  <c r="K1195" i="2"/>
  <c r="M1172" i="2"/>
  <c r="L1086" i="2"/>
  <c r="K960" i="2"/>
  <c r="K951" i="2" s="1"/>
  <c r="M1017" i="2"/>
  <c r="M918" i="2"/>
  <c r="M917" i="2" s="1"/>
  <c r="M831" i="2"/>
  <c r="M681" i="2"/>
  <c r="M635" i="2"/>
  <c r="M593" i="2"/>
  <c r="K516" i="2"/>
  <c r="K507" i="2" s="1"/>
  <c r="M420" i="2"/>
  <c r="M419" i="2" s="1"/>
  <c r="M238" i="2"/>
  <c r="M13" i="2"/>
  <c r="M74" i="2"/>
  <c r="M73" i="2" s="1"/>
  <c r="M1279" i="2"/>
  <c r="K1252" i="2"/>
  <c r="K1237" i="2"/>
  <c r="M1230" i="2"/>
  <c r="K1222" i="2"/>
  <c r="L1215" i="2"/>
  <c r="M1179" i="2"/>
  <c r="M1155" i="2"/>
  <c r="K1086" i="2"/>
  <c r="K1081" i="2"/>
  <c r="M1069" i="2"/>
  <c r="M1053" i="2"/>
  <c r="M953" i="2"/>
  <c r="M952" i="2" s="1"/>
  <c r="M898" i="2"/>
  <c r="L823" i="2"/>
  <c r="M718" i="2"/>
  <c r="M606" i="2"/>
  <c r="M610" i="2"/>
  <c r="M517" i="2"/>
  <c r="M509" i="2"/>
  <c r="M508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81" i="2"/>
  <c r="L1280" i="2" s="1"/>
  <c r="L1278" i="2" s="1"/>
  <c r="M1250" i="2"/>
  <c r="M1245" i="2"/>
  <c r="M1238" i="2"/>
  <c r="L1232" i="2"/>
  <c r="M1223" i="2"/>
  <c r="M1222" i="2" s="1"/>
  <c r="L1157" i="2"/>
  <c r="L1156" i="2" s="1"/>
  <c r="L1154" i="2" s="1"/>
  <c r="L1137" i="2"/>
  <c r="K1101" i="2"/>
  <c r="K1100" i="2" s="1"/>
  <c r="K1098" i="2" s="1"/>
  <c r="M1107" i="2"/>
  <c r="L1101" i="2"/>
  <c r="L1100" i="2" s="1"/>
  <c r="L1098" i="2" s="1"/>
  <c r="M1094" i="2"/>
  <c r="M1046" i="2"/>
  <c r="M1038" i="2"/>
  <c r="M961" i="2"/>
  <c r="L864" i="2"/>
  <c r="M885" i="2"/>
  <c r="M857" i="2"/>
  <c r="M856" i="2" s="1"/>
  <c r="M773" i="2"/>
  <c r="M607" i="2"/>
  <c r="M605" i="2"/>
  <c r="L609" i="2"/>
  <c r="M573" i="2"/>
  <c r="M500" i="2"/>
  <c r="M499" i="2" s="1"/>
  <c r="M376" i="2"/>
  <c r="K251" i="2"/>
  <c r="M208" i="2"/>
  <c r="M231" i="2"/>
  <c r="M88" i="2"/>
  <c r="M55" i="2"/>
  <c r="M26" i="2"/>
  <c r="M1281" i="2"/>
  <c r="M1280" i="2" s="1"/>
  <c r="M1278" i="2" s="1"/>
  <c r="M1157" i="2"/>
  <c r="M1259" i="2"/>
  <c r="M1196" i="2"/>
  <c r="M1024" i="2"/>
  <c r="M872" i="2"/>
  <c r="M604" i="2"/>
  <c r="M10" i="2"/>
  <c r="M169" i="2"/>
  <c r="M173" i="2"/>
  <c r="M1233" i="2"/>
  <c r="M1232" i="2" s="1"/>
  <c r="M1216" i="2"/>
  <c r="M1215" i="2" s="1"/>
  <c r="M1104" i="2"/>
  <c r="M1079" i="2"/>
  <c r="M824" i="2"/>
  <c r="M603" i="2"/>
  <c r="M530" i="2"/>
  <c r="M486" i="2"/>
  <c r="M485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112" i="2"/>
  <c r="M656" i="2"/>
  <c r="M209" i="2"/>
  <c r="M18" i="2"/>
  <c r="M205" i="2"/>
  <c r="M15" i="2"/>
  <c r="M212" i="2"/>
  <c r="M207" i="2"/>
  <c r="M7" i="2"/>
  <c r="M1138" i="2"/>
  <c r="M1137" i="2" s="1"/>
  <c r="M1127" i="2"/>
  <c r="M1120" i="2"/>
  <c r="M1099" i="2"/>
  <c r="M780" i="2"/>
  <c r="L655" i="2"/>
  <c r="M369" i="2"/>
  <c r="M314" i="2"/>
  <c r="K211" i="2"/>
  <c r="M206" i="2"/>
  <c r="K129" i="2"/>
  <c r="K128" i="2" s="1"/>
  <c r="K126" i="2" s="1"/>
  <c r="M93" i="2"/>
  <c r="L23" i="2"/>
  <c r="L22" i="2" s="1"/>
  <c r="L20" i="2" s="1"/>
  <c r="M45" i="2"/>
  <c r="M24" i="2"/>
  <c r="K1251" i="2" l="1"/>
  <c r="K1249" i="2" s="1"/>
  <c r="M445" i="2"/>
  <c r="M87" i="2"/>
  <c r="M86" i="2" s="1"/>
  <c r="M83" i="2" s="1"/>
  <c r="M1314" i="2"/>
  <c r="E464" i="1"/>
  <c r="K210" i="2"/>
  <c r="K203" i="2" s="1"/>
  <c r="L1214" i="2"/>
  <c r="L1212" i="2" s="1"/>
  <c r="M1136" i="2"/>
  <c r="M1133" i="2" s="1"/>
  <c r="M192" i="2"/>
  <c r="M191" i="2" s="1"/>
  <c r="M189" i="2" s="1"/>
  <c r="K1187" i="2"/>
  <c r="K1185" i="2" s="1"/>
  <c r="K1214" i="2"/>
  <c r="K1212" i="2" s="1"/>
  <c r="L1080" i="2"/>
  <c r="L1078" i="2" s="1"/>
  <c r="K1136" i="2"/>
  <c r="K1133" i="2" s="1"/>
  <c r="M823" i="2"/>
  <c r="K1156" i="2"/>
  <c r="K1154" i="2" s="1"/>
  <c r="L104" i="2"/>
  <c r="K104" i="2"/>
  <c r="M211" i="2"/>
  <c r="M1195" i="2"/>
  <c r="M1187" i="2" s="1"/>
  <c r="M1185" i="2" s="1"/>
  <c r="K1231" i="2"/>
  <c r="K1229" i="2" s="1"/>
  <c r="M23" i="2"/>
  <c r="M22" i="2" s="1"/>
  <c r="M20" i="2" s="1"/>
  <c r="M1251" i="2"/>
  <c r="M1249" i="2" s="1"/>
  <c r="K1080" i="2"/>
  <c r="K1078" i="2" s="1"/>
  <c r="K19" i="2"/>
  <c r="M44" i="2"/>
  <c r="M43" i="2" s="1"/>
  <c r="M41" i="2" s="1"/>
  <c r="M864" i="2"/>
  <c r="L1136" i="2"/>
  <c r="L1133" i="2" s="1"/>
  <c r="L1187" i="2"/>
  <c r="L1185" i="2" s="1"/>
  <c r="M1237" i="2"/>
  <c r="M1231" i="2" s="1"/>
  <c r="M1229" i="2" s="1"/>
  <c r="L951" i="2"/>
  <c r="M1101" i="2"/>
  <c r="M1100" i="2" s="1"/>
  <c r="M1098" i="2" s="1"/>
  <c r="M1086" i="2"/>
  <c r="M1080" i="2" s="1"/>
  <c r="M1078" i="2" s="1"/>
  <c r="L1231" i="2"/>
  <c r="L1229" i="2" s="1"/>
  <c r="L608" i="2"/>
  <c r="M960" i="2"/>
  <c r="M609" i="2"/>
  <c r="M1061" i="2"/>
  <c r="M1060" i="2" s="1"/>
  <c r="M172" i="2"/>
  <c r="M171" i="2" s="1"/>
  <c r="M168" i="2" s="1"/>
  <c r="M1045" i="2"/>
  <c r="K608" i="2"/>
  <c r="K601" i="2" s="1"/>
  <c r="M516" i="2"/>
  <c r="M507" i="2" s="1"/>
  <c r="L210" i="2"/>
  <c r="L203" i="2" s="1"/>
  <c r="M129" i="2"/>
  <c r="M128" i="2" s="1"/>
  <c r="M126" i="2" s="1"/>
  <c r="L19" i="2"/>
  <c r="M251" i="2"/>
  <c r="M1214" i="2"/>
  <c r="M1212" i="2" s="1"/>
  <c r="M1156" i="2"/>
  <c r="M1154" i="2" s="1"/>
  <c r="M655" i="2"/>
  <c r="M19" i="2" l="1"/>
  <c r="L1077" i="2"/>
  <c r="L601" i="2"/>
  <c r="L202" i="2" s="1"/>
  <c r="M1077" i="2"/>
  <c r="K1077" i="2"/>
  <c r="K1288" i="2"/>
  <c r="M104" i="2"/>
  <c r="M951" i="2"/>
  <c r="M210" i="2"/>
  <c r="M203" i="2" s="1"/>
  <c r="M608" i="2"/>
  <c r="K202" i="2"/>
  <c r="M1288" i="2"/>
  <c r="L5" i="2" l="1"/>
  <c r="K5" i="2"/>
  <c r="M601" i="2"/>
  <c r="M202" i="2" s="1"/>
  <c r="M5" i="2" s="1"/>
  <c r="D1168" i="2"/>
  <c r="C1168" i="2"/>
  <c r="B1168" i="2"/>
  <c r="A1168" i="2"/>
  <c r="D1172" i="2"/>
  <c r="C1172" i="2"/>
  <c r="B1172" i="2"/>
  <c r="A1172" i="2"/>
  <c r="D1170" i="2"/>
  <c r="C1170" i="2"/>
  <c r="B1170" i="2"/>
  <c r="A1170" i="2"/>
  <c r="D1163" i="2"/>
  <c r="C1163" i="2"/>
  <c r="B1163" i="2"/>
  <c r="A1163" i="2"/>
  <c r="D1176" i="2"/>
  <c r="C1176" i="2"/>
  <c r="B1176" i="2"/>
  <c r="A1176" i="2"/>
  <c r="D1186" i="2"/>
  <c r="C1186" i="2"/>
  <c r="B1186" i="2"/>
  <c r="A1186" i="2"/>
  <c r="D1182" i="2"/>
  <c r="C1182" i="2"/>
  <c r="B1182" i="2"/>
  <c r="A1182" i="2"/>
  <c r="E388" i="1"/>
  <c r="E387" i="1" s="1"/>
  <c r="D388" i="1"/>
  <c r="E447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8" i="1" s="1"/>
  <c r="E41" i="1"/>
  <c r="E34" i="1"/>
  <c r="E27" i="1"/>
  <c r="E20" i="1"/>
  <c r="E12" i="1"/>
  <c r="E5" i="1"/>
  <c r="E4" i="1" l="1"/>
  <c r="E63" i="1"/>
  <c r="E93" i="1"/>
  <c r="E19" i="1"/>
  <c r="M1300" i="2"/>
  <c r="K1296" i="2"/>
  <c r="L1296" i="2"/>
  <c r="M1296" i="2"/>
  <c r="M1299" i="2"/>
  <c r="K1301" i="2"/>
  <c r="L1302" i="2"/>
  <c r="M1302" i="2"/>
  <c r="K1303" i="2"/>
  <c r="M1303" i="2"/>
  <c r="K1304" i="2"/>
  <c r="L1304" i="2"/>
  <c r="K1305" i="2"/>
  <c r="L1305" i="2"/>
  <c r="M1305" i="2"/>
  <c r="K1306" i="2"/>
  <c r="L1306" i="2"/>
  <c r="M1306" i="2"/>
  <c r="K1307" i="2"/>
  <c r="L1307" i="2"/>
  <c r="M1307" i="2"/>
  <c r="L1301" i="2" l="1"/>
  <c r="K1299" i="2"/>
  <c r="L1300" i="2"/>
  <c r="K1295" i="2"/>
  <c r="M1301" i="2"/>
  <c r="K1300" i="2"/>
  <c r="K1298" i="2"/>
  <c r="L1298" i="2"/>
  <c r="L1303" i="2"/>
  <c r="M1304" i="2"/>
  <c r="K1302" i="2"/>
  <c r="L1299" i="2"/>
  <c r="L1295" i="2"/>
  <c r="M1295" i="2"/>
  <c r="L1290" i="2" l="1"/>
  <c r="M1290" i="2"/>
  <c r="K1290" i="2"/>
  <c r="M1308" i="2"/>
  <c r="K1308" i="2"/>
  <c r="L1308" i="2"/>
  <c r="K1289" i="2"/>
  <c r="M1289" i="2" l="1"/>
  <c r="L1289" i="2"/>
  <c r="L1288" i="2"/>
  <c r="K1291" i="2" l="1"/>
  <c r="K1292" i="2" s="1"/>
  <c r="L1291" i="2"/>
  <c r="L1292" i="2" s="1"/>
  <c r="M1291" i="2"/>
  <c r="M1292" i="2" s="1"/>
  <c r="C446" i="1" l="1"/>
  <c r="K1312" i="2" s="1"/>
  <c r="C462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75" i="2"/>
  <c r="A1074" i="2"/>
  <c r="A1073" i="2"/>
  <c r="A1070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63" i="2" l="1"/>
  <c r="C1263" i="2"/>
  <c r="B1263" i="2"/>
  <c r="A1263" i="2"/>
  <c r="D1262" i="2"/>
  <c r="C1262" i="2"/>
  <c r="B1262" i="2"/>
  <c r="A1262" i="2"/>
  <c r="D1261" i="2"/>
  <c r="C1261" i="2"/>
  <c r="B1261" i="2"/>
  <c r="A1261" i="2"/>
  <c r="D1260" i="2"/>
  <c r="C1260" i="2"/>
  <c r="B1260" i="2"/>
  <c r="A1260" i="2"/>
  <c r="D1259" i="2"/>
  <c r="C1259" i="2"/>
  <c r="B1259" i="2"/>
  <c r="A1259" i="2"/>
  <c r="D1258" i="2"/>
  <c r="C1258" i="2"/>
  <c r="B1258" i="2"/>
  <c r="A1258" i="2"/>
  <c r="D1257" i="2"/>
  <c r="C1257" i="2"/>
  <c r="B1257" i="2"/>
  <c r="A1257" i="2"/>
  <c r="D1256" i="2"/>
  <c r="C1256" i="2"/>
  <c r="B1256" i="2"/>
  <c r="A1256" i="2"/>
  <c r="D1255" i="2"/>
  <c r="C1255" i="2"/>
  <c r="B1255" i="2"/>
  <c r="A1255" i="2"/>
  <c r="D1254" i="2"/>
  <c r="C1254" i="2"/>
  <c r="B1254" i="2"/>
  <c r="A1254" i="2"/>
  <c r="D1253" i="2"/>
  <c r="C1253" i="2"/>
  <c r="B1253" i="2"/>
  <c r="A1253" i="2"/>
  <c r="B1252" i="2"/>
  <c r="D1251" i="2"/>
  <c r="C1251" i="2"/>
  <c r="B1251" i="2"/>
  <c r="A1251" i="2"/>
  <c r="D1250" i="2"/>
  <c r="C1250" i="2"/>
  <c r="B1250" i="2"/>
  <c r="A1250" i="2"/>
  <c r="D1249" i="2"/>
  <c r="C1249" i="2"/>
  <c r="B1249" i="2"/>
  <c r="A1249" i="2"/>
  <c r="D1248" i="2"/>
  <c r="C1248" i="2"/>
  <c r="B1248" i="2"/>
  <c r="A1248" i="2"/>
  <c r="D1247" i="2"/>
  <c r="C1247" i="2"/>
  <c r="B1247" i="2"/>
  <c r="A1247" i="2"/>
  <c r="D1246" i="2"/>
  <c r="C1246" i="2"/>
  <c r="B1246" i="2"/>
  <c r="A1246" i="2"/>
  <c r="D1245" i="2"/>
  <c r="C1245" i="2"/>
  <c r="B1245" i="2"/>
  <c r="A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D1240" i="2"/>
  <c r="C1240" i="2"/>
  <c r="B1240" i="2"/>
  <c r="A1240" i="2"/>
  <c r="D1239" i="2"/>
  <c r="C1239" i="2"/>
  <c r="B1239" i="2"/>
  <c r="A1239" i="2"/>
  <c r="D1238" i="2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B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B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B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B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B1159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D1151" i="2"/>
  <c r="C1151" i="2"/>
  <c r="B1151" i="2"/>
  <c r="A1151" i="2"/>
  <c r="D1150" i="2"/>
  <c r="C1150" i="2"/>
  <c r="B1150" i="2"/>
  <c r="A1150" i="2"/>
  <c r="D1149" i="2"/>
  <c r="C1149" i="2"/>
  <c r="B1149" i="2"/>
  <c r="A1149" i="2"/>
  <c r="D1147" i="2"/>
  <c r="C1147" i="2"/>
  <c r="B1147" i="2"/>
  <c r="A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D1140" i="2"/>
  <c r="C1140" i="2"/>
  <c r="B1140" i="2"/>
  <c r="A1140" i="2"/>
  <c r="D1139" i="2"/>
  <c r="C1139" i="2"/>
  <c r="B1139" i="2"/>
  <c r="A1139" i="2"/>
  <c r="B1138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B1114" i="2"/>
  <c r="B1113" i="2"/>
  <c r="B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B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B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B1078" i="2"/>
  <c r="D1077" i="2"/>
  <c r="C1077" i="2"/>
  <c r="B1077" i="2"/>
  <c r="A1077" i="2"/>
  <c r="D1076" i="2"/>
  <c r="C1076" i="2"/>
  <c r="B1076" i="2"/>
  <c r="A1076" i="2"/>
  <c r="D1072" i="2"/>
  <c r="C1072" i="2"/>
  <c r="B1072" i="2"/>
  <c r="A1072" i="2"/>
  <c r="D1071" i="2"/>
  <c r="C1071" i="2"/>
  <c r="B1071" i="2"/>
  <c r="A1071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B1041" i="2"/>
  <c r="D1040" i="2"/>
  <c r="C1040" i="2"/>
  <c r="B1040" i="2"/>
  <c r="A1040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B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B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B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B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B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B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B657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B582" i="2"/>
  <c r="B581" i="2"/>
  <c r="B580" i="2"/>
  <c r="B579" i="2"/>
  <c r="B578" i="2"/>
  <c r="B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8" i="1"/>
  <c r="M1324" i="2" s="1"/>
  <c r="D458" i="1"/>
  <c r="C458" i="1"/>
  <c r="E457" i="1"/>
  <c r="M1323" i="2" s="1"/>
  <c r="D457" i="1"/>
  <c r="C457" i="1"/>
  <c r="E456" i="1"/>
  <c r="M1322" i="2" s="1"/>
  <c r="D456" i="1"/>
  <c r="C456" i="1"/>
  <c r="E455" i="1"/>
  <c r="M1321" i="2" s="1"/>
  <c r="D455" i="1"/>
  <c r="C455" i="1"/>
  <c r="E454" i="1"/>
  <c r="M1320" i="2" s="1"/>
  <c r="D454" i="1"/>
  <c r="C454" i="1"/>
  <c r="E453" i="1"/>
  <c r="M1319" i="2" s="1"/>
  <c r="D453" i="1"/>
  <c r="C453" i="1"/>
  <c r="E452" i="1"/>
  <c r="M1318" i="2" s="1"/>
  <c r="D452" i="1"/>
  <c r="C452" i="1"/>
  <c r="E451" i="1"/>
  <c r="M1317" i="2" s="1"/>
  <c r="D451" i="1"/>
  <c r="C451" i="1"/>
  <c r="E450" i="1"/>
  <c r="M1316" i="2" s="1"/>
  <c r="D450" i="1"/>
  <c r="C450" i="1"/>
  <c r="E449" i="1"/>
  <c r="M1315" i="2" s="1"/>
  <c r="D449" i="1"/>
  <c r="C449" i="1"/>
  <c r="K1315" i="2" s="1"/>
  <c r="M1313" i="2"/>
  <c r="D447" i="1"/>
  <c r="C447" i="1"/>
  <c r="E446" i="1"/>
  <c r="M1312" i="2" s="1"/>
  <c r="D446" i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D387" i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2" i="1"/>
  <c r="D272" i="1"/>
  <c r="C272" i="1"/>
  <c r="E263" i="1"/>
  <c r="D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5" i="1" l="1"/>
  <c r="E435" i="1"/>
  <c r="E436" i="1" s="1"/>
  <c r="C435" i="1"/>
  <c r="C436" i="1" s="1"/>
  <c r="E122" i="1"/>
  <c r="E172" i="1"/>
  <c r="E378" i="1"/>
  <c r="E420" i="1"/>
  <c r="E419" i="1" s="1"/>
  <c r="E441" i="1" s="1"/>
  <c r="E16" i="4" s="1"/>
  <c r="E334" i="1"/>
  <c r="E312" i="1"/>
  <c r="E280" i="1"/>
  <c r="E262" i="1"/>
  <c r="E247" i="1"/>
  <c r="E232" i="1"/>
  <c r="L1318" i="2"/>
  <c r="D468" i="1"/>
  <c r="L1322" i="2"/>
  <c r="D472" i="1"/>
  <c r="L1312" i="2"/>
  <c r="D462" i="1"/>
  <c r="K1316" i="2"/>
  <c r="C466" i="1"/>
  <c r="L1317" i="2"/>
  <c r="D467" i="1"/>
  <c r="K1320" i="2"/>
  <c r="C470" i="1"/>
  <c r="L1321" i="2"/>
  <c r="D471" i="1"/>
  <c r="K1324" i="2"/>
  <c r="C474" i="1"/>
  <c r="K1317" i="2"/>
  <c r="C467" i="1"/>
  <c r="M1325" i="2"/>
  <c r="M602" i="2" s="1"/>
  <c r="C465" i="1"/>
  <c r="L1316" i="2"/>
  <c r="D466" i="1"/>
  <c r="K1319" i="2"/>
  <c r="C469" i="1"/>
  <c r="L1320" i="2"/>
  <c r="D470" i="1"/>
  <c r="K1323" i="2"/>
  <c r="C473" i="1"/>
  <c r="L1324" i="2"/>
  <c r="D474" i="1"/>
  <c r="L1313" i="2"/>
  <c r="D463" i="1"/>
  <c r="K1321" i="2"/>
  <c r="C471" i="1"/>
  <c r="K1313" i="2"/>
  <c r="C463" i="1"/>
  <c r="L1315" i="2"/>
  <c r="D465" i="1"/>
  <c r="K1318" i="2"/>
  <c r="C468" i="1"/>
  <c r="L1319" i="2"/>
  <c r="D469" i="1"/>
  <c r="K1322" i="2"/>
  <c r="C472" i="1"/>
  <c r="L1323" i="2"/>
  <c r="D473" i="1"/>
  <c r="E465" i="1"/>
  <c r="E473" i="1"/>
  <c r="E468" i="1"/>
  <c r="E462" i="1"/>
  <c r="E467" i="1"/>
  <c r="E471" i="1"/>
  <c r="E469" i="1"/>
  <c r="E463" i="1"/>
  <c r="E472" i="1"/>
  <c r="E466" i="1"/>
  <c r="E470" i="1"/>
  <c r="E474" i="1"/>
  <c r="C420" i="1"/>
  <c r="C419" i="1" s="1"/>
  <c r="C441" i="1" s="1"/>
  <c r="C16" i="4" s="1"/>
  <c r="C262" i="1"/>
  <c r="D420" i="1"/>
  <c r="D419" i="1" s="1"/>
  <c r="D441" i="1" s="1"/>
  <c r="D16" i="4" s="1"/>
  <c r="C247" i="1"/>
  <c r="D93" i="1"/>
  <c r="D312" i="1"/>
  <c r="D63" i="1"/>
  <c r="C93" i="1"/>
  <c r="D19" i="1"/>
  <c r="C78" i="1"/>
  <c r="D122" i="1"/>
  <c r="C172" i="1"/>
  <c r="C280" i="1"/>
  <c r="D78" i="1"/>
  <c r="C232" i="1"/>
  <c r="D247" i="1"/>
  <c r="D4" i="1"/>
  <c r="C4" i="1"/>
  <c r="C48" i="1"/>
  <c r="D262" i="1"/>
  <c r="C312" i="1"/>
  <c r="C378" i="1"/>
  <c r="C440" i="1" s="1"/>
  <c r="C11" i="4" s="1"/>
  <c r="C13" i="4" s="1"/>
  <c r="C122" i="1"/>
  <c r="D172" i="1"/>
  <c r="C334" i="1"/>
  <c r="D232" i="1"/>
  <c r="D280" i="1"/>
  <c r="D334" i="1"/>
  <c r="C459" i="1"/>
  <c r="D378" i="1"/>
  <c r="D440" i="1" s="1"/>
  <c r="D11" i="4" s="1"/>
  <c r="D13" i="4" s="1"/>
  <c r="C63" i="1"/>
  <c r="E459" i="1"/>
  <c r="D48" i="1"/>
  <c r="D459" i="1"/>
  <c r="E440" i="1"/>
  <c r="E11" i="4" s="1"/>
  <c r="E13" i="4" s="1"/>
  <c r="C19" i="1"/>
  <c r="E303" i="1" l="1"/>
  <c r="C3" i="1"/>
  <c r="C438" i="1" s="1"/>
  <c r="E3" i="1"/>
  <c r="C303" i="1"/>
  <c r="C439" i="1" s="1"/>
  <c r="C4" i="4" s="1"/>
  <c r="K1325" i="2"/>
  <c r="K602" i="2" s="1"/>
  <c r="L1325" i="2"/>
  <c r="L602" i="2" s="1"/>
  <c r="C475" i="1"/>
  <c r="D475" i="1"/>
  <c r="D303" i="1"/>
  <c r="D439" i="1" s="1"/>
  <c r="D4" i="4" s="1"/>
  <c r="E439" i="1"/>
  <c r="E4" i="4" s="1"/>
  <c r="D3" i="1"/>
  <c r="D438" i="1" s="1"/>
  <c r="D436" i="1"/>
  <c r="E438" i="1" l="1"/>
  <c r="E3" i="4" s="1"/>
  <c r="C442" i="1"/>
  <c r="C443" i="1" s="1"/>
  <c r="C3" i="4"/>
  <c r="C17" i="4" s="1"/>
  <c r="D442" i="1"/>
  <c r="D443" i="1" s="1"/>
  <c r="D3" i="4"/>
  <c r="E475" i="1"/>
  <c r="E442" i="1" l="1"/>
  <c r="E443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Melita Kralik</author>
  </authors>
  <commentList>
    <comment ref="B4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5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5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mkralik</author>
    <author>PC</author>
    <author>Melita Kralik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9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7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98" authorId="2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9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00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01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12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14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315" authorId="2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316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17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18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Melita Kralik</author>
  </authors>
  <commentList>
    <comment ref="B1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<sst xmlns="http://schemas.openxmlformats.org/spreadsheetml/2006/main" count="1782" uniqueCount="318">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</sst>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/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" fontId="7" fillId="6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horizontal="center" vertical="center" wrapText="1"/>
    </xf>
  </cellXfs>
  <cellStyles count="9">
    <cellStyle name="Comma 2" xfId="3" xr:uid="{00000000-0005-0000-0000-000000000000}"/>
    <cellStyle name="Comma 3" xfId="2" xr:uid="{00000000-0005-0000-0000-000001000000}"/>
    <cellStyle name="Comma 3 2" xfId="6" xr:uid="{00000000-0005-0000-0000-000002000000}"/>
    <cellStyle name="Comma 3 2 2" xfId="8" xr:uid="{00000000-0005-0000-0000-000003000000}"/>
    <cellStyle name="Normalno" xfId="0" builtinId="0"/>
    <cellStyle name="Zarez" xfId="1" builtinId="3"/>
    <cellStyle name="Zarez 2" xfId="4" xr:uid="{00000000-0005-0000-0000-000006000000}"/>
    <cellStyle name="Zarez 3" xfId="5" xr:uid="{00000000-0005-0000-0000-000007000000}"/>
    <cellStyle name="Zarez 3 2" xfId="7" xr:uid="{00000000-0005-0000-0000-000008000000}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85"/>
  <sheetViews>
    <sheetView workbookViewId="0">
      <pane xSplit="1" ySplit="2" topLeftCell="B395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66" sqref="D266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SUM(C4,C19,C48,C63,C78,C93,C122,C172,C208,C216,C224,C232,C247,C262,C280,C295)</f>
        <v>7976282</v>
      </c>
      <c r="D3" s="67">
        <f>SUM(D4,D19,D48,D63,D78,D93,D122,D172,D208,D216,D224,D232,D247,D262,D280,D295)</f>
        <v>-201218</v>
      </c>
      <c r="E3" s="67">
        <f>SUM(E4,E19,E48,E63,E78,E93,E122,E172,E208,E216,E224,E232,E247,E262,E280,E295)</f>
        <v>7775064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0</v>
      </c>
      <c r="D48" s="69">
        <f t="shared" si="12"/>
        <v>0</v>
      </c>
      <c r="E48" s="69">
        <f>SUM(E49,E56)</f>
        <v>0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7154500</v>
      </c>
      <c r="D63" s="70">
        <f t="shared" si="18"/>
        <v>-172750</v>
      </c>
      <c r="E63" s="70">
        <f>SUM(E64,E71)</f>
        <v>6981750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6982500</v>
      </c>
      <c r="D64" s="68">
        <f t="shared" ref="D64" si="20">SUM(D65:D70)</f>
        <v>-142750</v>
      </c>
      <c r="E64" s="68">
        <f>SUM(E65:E70)</f>
        <v>6839750</v>
      </c>
      <c r="F64" s="72"/>
    </row>
    <row r="65" spans="1:6" s="6" customFormat="1" x14ac:dyDescent="0.25">
      <c r="A65" s="8"/>
      <c r="B65" s="10">
        <v>3210</v>
      </c>
      <c r="C65" s="222">
        <v>0</v>
      </c>
      <c r="D65" s="222">
        <v>50000</v>
      </c>
      <c r="E65" s="110">
        <f>C65+D65</f>
        <v>50000</v>
      </c>
      <c r="F65" s="137"/>
    </row>
    <row r="66" spans="1:6" s="6" customFormat="1" x14ac:dyDescent="0.25">
      <c r="A66" s="8"/>
      <c r="B66" s="10">
        <v>4910</v>
      </c>
      <c r="C66" s="222">
        <v>20000</v>
      </c>
      <c r="D66" s="222">
        <v>17000</v>
      </c>
      <c r="E66" s="110">
        <f t="shared" ref="E66:E70" si="21">C66+D66</f>
        <v>37000</v>
      </c>
      <c r="F66" s="137"/>
    </row>
    <row r="67" spans="1:6" s="6" customFormat="1" x14ac:dyDescent="0.25">
      <c r="A67" s="8"/>
      <c r="B67" s="10">
        <v>5410</v>
      </c>
      <c r="C67" s="222">
        <v>6962500</v>
      </c>
      <c r="D67" s="222">
        <v>-209750</v>
      </c>
      <c r="E67" s="110">
        <f t="shared" si="21"/>
        <v>6752750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172000</v>
      </c>
      <c r="D71" s="68">
        <f t="shared" si="22"/>
        <v>-30000</v>
      </c>
      <c r="E71" s="68">
        <f>SUM(E72:E77)</f>
        <v>142000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17000</v>
      </c>
      <c r="D73" s="222">
        <v>-17000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155000</v>
      </c>
      <c r="D74" s="222">
        <v>-13000</v>
      </c>
      <c r="E74" s="110">
        <f t="shared" si="23"/>
        <v>142000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10000</v>
      </c>
      <c r="D224" s="70">
        <f t="shared" si="71"/>
        <v>0</v>
      </c>
      <c r="E224" s="70">
        <f>SUM(E225)</f>
        <v>10000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10000</v>
      </c>
      <c r="D225" s="68">
        <f t="shared" si="72"/>
        <v>0</v>
      </c>
      <c r="E225" s="68">
        <f t="shared" si="72"/>
        <v>10000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25">
      <c r="A227" s="8"/>
      <c r="B227" s="10">
        <v>4910</v>
      </c>
      <c r="C227" s="222">
        <v>10000</v>
      </c>
      <c r="D227" s="222"/>
      <c r="E227" s="110">
        <f t="shared" ref="E227:E231" si="73">C227+D227</f>
        <v>10000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40000</v>
      </c>
      <c r="D232" s="70">
        <f t="shared" si="74"/>
        <v>5000</v>
      </c>
      <c r="E232" s="70">
        <f>SUM(E233,E240)</f>
        <v>45000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5000</v>
      </c>
      <c r="D233" s="68">
        <f t="shared" ref="D233:E233" si="76">SUM(D234:D239)</f>
        <v>0</v>
      </c>
      <c r="E233" s="68">
        <f t="shared" si="76"/>
        <v>5000</v>
      </c>
      <c r="F233" s="72"/>
    </row>
    <row r="234" spans="1:6" s="6" customFormat="1" x14ac:dyDescent="0.25">
      <c r="A234" s="8"/>
      <c r="B234" s="10">
        <v>3210</v>
      </c>
      <c r="C234" s="222">
        <v>5000</v>
      </c>
      <c r="D234" s="222"/>
      <c r="E234" s="110">
        <f>C234+D234</f>
        <v>5000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35000</v>
      </c>
      <c r="D240" s="68">
        <f t="shared" si="78"/>
        <v>5000</v>
      </c>
      <c r="E240" s="68">
        <f t="shared" si="78"/>
        <v>40000</v>
      </c>
      <c r="F240" s="72"/>
    </row>
    <row r="241" spans="1:6" s="6" customFormat="1" x14ac:dyDescent="0.25">
      <c r="A241" s="8"/>
      <c r="B241" s="10">
        <v>3210</v>
      </c>
      <c r="C241" s="222">
        <v>35000</v>
      </c>
      <c r="D241" s="222">
        <v>5000</v>
      </c>
      <c r="E241" s="110">
        <f>C241+D241</f>
        <v>40000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0</v>
      </c>
      <c r="E247" s="70">
        <f>SUM(E248,E255)</f>
        <v>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0</v>
      </c>
      <c r="E248" s="68">
        <f t="shared" si="82"/>
        <v>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0</v>
      </c>
      <c r="E252" s="110">
        <f t="shared" si="83"/>
        <v>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0</v>
      </c>
      <c r="E255" s="68">
        <f t="shared" si="84"/>
        <v>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SUM(C263,C272)</f>
        <v>771782</v>
      </c>
      <c r="D262" s="70">
        <f>SUM(D263,D272)</f>
        <v>-33468</v>
      </c>
      <c r="E262" s="70">
        <f>SUM(E263,E272)</f>
        <v>738314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SUM(C264:C271)</f>
        <v>761041</v>
      </c>
      <c r="D263" s="68">
        <f>SUM(D264:D271)</f>
        <v>-28468</v>
      </c>
      <c r="E263" s="68">
        <f>SUM(E264:E271)</f>
        <v>732573</v>
      </c>
      <c r="F263" s="72"/>
    </row>
    <row r="264" spans="1:6" s="6" customFormat="1" x14ac:dyDescent="0.25">
      <c r="A264" s="8"/>
      <c r="B264" s="16">
        <v>11</v>
      </c>
      <c r="C264" s="222">
        <v>190000</v>
      </c>
      <c r="D264" s="222">
        <v>-20000</v>
      </c>
      <c r="E264" s="110">
        <f>C264+D264</f>
        <v>170000</v>
      </c>
      <c r="F264" s="137"/>
    </row>
    <row r="265" spans="1:6" s="6" customFormat="1" x14ac:dyDescent="0.25">
      <c r="A265" s="8"/>
      <c r="B265" s="18">
        <v>12</v>
      </c>
      <c r="C265" s="222">
        <v>544755</v>
      </c>
      <c r="D265" s="222">
        <v>-9545</v>
      </c>
      <c r="E265" s="110">
        <f t="shared" ref="E265:E271" si="86">C265+D265</f>
        <v>535210</v>
      </c>
      <c r="F265" s="137"/>
    </row>
    <row r="266" spans="1:6" s="6" customFormat="1" x14ac:dyDescent="0.25">
      <c r="A266" s="8"/>
      <c r="B266" s="232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25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5230</v>
      </c>
      <c r="C268" s="222">
        <v>0</v>
      </c>
      <c r="D268" s="222">
        <v>0</v>
      </c>
      <c r="E268" s="110">
        <f t="shared" si="86"/>
        <v>0</v>
      </c>
      <c r="F268" s="137"/>
    </row>
    <row r="269" spans="1:6" s="6" customFormat="1" x14ac:dyDescent="0.25">
      <c r="A269" s="8"/>
      <c r="B269" s="18">
        <v>526</v>
      </c>
      <c r="C269" s="222">
        <v>0</v>
      </c>
      <c r="D269" s="222">
        <v>0</v>
      </c>
      <c r="E269" s="110">
        <f t="shared" si="86"/>
        <v>0</v>
      </c>
      <c r="F269" s="137"/>
    </row>
    <row r="270" spans="1:6" s="6" customFormat="1" ht="15.75" customHeight="1" x14ac:dyDescent="0.25">
      <c r="A270" s="8"/>
      <c r="B270" s="18">
        <v>527</v>
      </c>
      <c r="C270" s="222">
        <v>15363</v>
      </c>
      <c r="D270" s="222">
        <v>0</v>
      </c>
      <c r="E270" s="110">
        <f t="shared" si="86"/>
        <v>15363</v>
      </c>
      <c r="F270" s="137"/>
    </row>
    <row r="271" spans="1:6" s="6" customFormat="1" ht="16.5" customHeight="1" x14ac:dyDescent="0.25">
      <c r="A271" s="8"/>
      <c r="B271" s="18">
        <v>5212</v>
      </c>
      <c r="C271" s="222">
        <v>10923</v>
      </c>
      <c r="D271" s="222">
        <v>1077</v>
      </c>
      <c r="E271" s="110">
        <f t="shared" si="86"/>
        <v>12000</v>
      </c>
      <c r="F271" s="137"/>
    </row>
    <row r="272" spans="1:6" s="6" customFormat="1" ht="25.5" x14ac:dyDescent="0.25">
      <c r="A272" s="16">
        <v>6712</v>
      </c>
      <c r="B272" s="17" t="s">
        <v>53</v>
      </c>
      <c r="C272" s="68">
        <f>SUM(C273:C279)</f>
        <v>10741</v>
      </c>
      <c r="D272" s="68">
        <f>SUM(D273:D279)</f>
        <v>-5000</v>
      </c>
      <c r="E272" s="68">
        <f>SUM(E273:E279)</f>
        <v>5741</v>
      </c>
      <c r="F272" s="72"/>
    </row>
    <row r="273" spans="1:6" s="6" customFormat="1" x14ac:dyDescent="0.25">
      <c r="A273" s="8"/>
      <c r="B273" s="16">
        <v>11</v>
      </c>
      <c r="C273" s="222">
        <v>741</v>
      </c>
      <c r="D273" s="222">
        <v>0</v>
      </c>
      <c r="E273" s="110">
        <f>C273+D273</f>
        <v>741</v>
      </c>
      <c r="F273" s="137"/>
    </row>
    <row r="274" spans="1:6" s="6" customFormat="1" x14ac:dyDescent="0.25">
      <c r="A274" s="8"/>
      <c r="B274" s="18">
        <v>12</v>
      </c>
      <c r="C274" s="222">
        <v>10000</v>
      </c>
      <c r="D274" s="222">
        <v>-5000</v>
      </c>
      <c r="E274" s="110">
        <f t="shared" ref="E274:E279" si="88">C274+D274</f>
        <v>5000</v>
      </c>
      <c r="F274" s="137"/>
    </row>
    <row r="275" spans="1:6" s="6" customFormat="1" x14ac:dyDescent="0.25">
      <c r="A275" s="8"/>
      <c r="B275" s="232">
        <v>13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5103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x14ac:dyDescent="0.25">
      <c r="A277" s="8"/>
      <c r="B277" s="18">
        <v>526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5.75" customHeight="1" x14ac:dyDescent="0.25">
      <c r="A278" s="8"/>
      <c r="B278" s="18">
        <v>527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ht="14.25" customHeight="1" x14ac:dyDescent="0.25">
      <c r="A279" s="8"/>
      <c r="B279" s="18">
        <v>5212</v>
      </c>
      <c r="C279" s="222">
        <v>0</v>
      </c>
      <c r="D279" s="222">
        <v>0</v>
      </c>
      <c r="E279" s="110">
        <f t="shared" si="88"/>
        <v>0</v>
      </c>
      <c r="F279" s="137"/>
    </row>
    <row r="280" spans="1:6" s="6" customFormat="1" x14ac:dyDescent="0.25">
      <c r="A280" s="2">
        <v>681</v>
      </c>
      <c r="B280" s="7" t="s">
        <v>54</v>
      </c>
      <c r="C280" s="70">
        <f t="shared" ref="C280:D280" si="89">SUM(C281,C288)</f>
        <v>0</v>
      </c>
      <c r="D280" s="70">
        <f t="shared" si="89"/>
        <v>0</v>
      </c>
      <c r="E280" s="70">
        <f>SUM(E281,E288)</f>
        <v>0</v>
      </c>
      <c r="F280" s="139"/>
    </row>
    <row r="281" spans="1:6" s="6" customFormat="1" x14ac:dyDescent="0.25">
      <c r="A281" s="8">
        <v>6813</v>
      </c>
      <c r="B281" s="9" t="s">
        <v>55</v>
      </c>
      <c r="C281" s="68">
        <f t="shared" ref="C281" si="90">SUM(C282:C287)</f>
        <v>0</v>
      </c>
      <c r="D281" s="68">
        <f t="shared" ref="D281:E281" si="91">SUM(D282:D287)</f>
        <v>0</v>
      </c>
      <c r="E281" s="68">
        <f t="shared" si="91"/>
        <v>0</v>
      </c>
      <c r="F281" s="72"/>
    </row>
    <row r="282" spans="1:6" s="6" customFormat="1" x14ac:dyDescent="0.25">
      <c r="A282" s="8"/>
      <c r="B282" s="10">
        <v>3210</v>
      </c>
      <c r="C282" s="222">
        <v>0</v>
      </c>
      <c r="D282" s="222">
        <v>0</v>
      </c>
      <c r="E282" s="110">
        <f>C282+D282</f>
        <v>0</v>
      </c>
      <c r="F282" s="137"/>
    </row>
    <row r="283" spans="1:6" s="6" customFormat="1" x14ac:dyDescent="0.25">
      <c r="A283" s="8"/>
      <c r="B283" s="10">
        <v>4910</v>
      </c>
      <c r="C283" s="222">
        <v>0</v>
      </c>
      <c r="D283" s="222">
        <v>0</v>
      </c>
      <c r="E283" s="110">
        <f t="shared" ref="E283:E287" si="92">C283+D283</f>
        <v>0</v>
      </c>
      <c r="F283" s="137"/>
    </row>
    <row r="284" spans="1:6" s="6" customFormat="1" x14ac:dyDescent="0.25">
      <c r="A284" s="8"/>
      <c r="B284" s="10">
        <v>5410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6210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7210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/>
      <c r="B287" s="10">
        <v>8210</v>
      </c>
      <c r="C287" s="222">
        <v>0</v>
      </c>
      <c r="D287" s="222">
        <v>0</v>
      </c>
      <c r="E287" s="110">
        <f t="shared" si="92"/>
        <v>0</v>
      </c>
      <c r="F287" s="137"/>
    </row>
    <row r="288" spans="1:6" s="6" customFormat="1" x14ac:dyDescent="0.25">
      <c r="A288" s="8">
        <v>6819</v>
      </c>
      <c r="B288" s="9" t="s">
        <v>56</v>
      </c>
      <c r="C288" s="68">
        <f t="shared" ref="C288:E288" si="93">SUM(C289:C294)</f>
        <v>0</v>
      </c>
      <c r="D288" s="68">
        <f t="shared" si="93"/>
        <v>0</v>
      </c>
      <c r="E288" s="68">
        <f t="shared" si="93"/>
        <v>0</v>
      </c>
      <c r="F288" s="72"/>
    </row>
    <row r="289" spans="1:6" s="6" customFormat="1" x14ac:dyDescent="0.25">
      <c r="A289" s="8"/>
      <c r="B289" s="10">
        <v>3210</v>
      </c>
      <c r="C289" s="222">
        <v>0</v>
      </c>
      <c r="D289" s="222">
        <v>0</v>
      </c>
      <c r="E289" s="110">
        <f>C289+D289</f>
        <v>0</v>
      </c>
      <c r="F289" s="137"/>
    </row>
    <row r="290" spans="1:6" s="6" customFormat="1" x14ac:dyDescent="0.25">
      <c r="A290" s="8"/>
      <c r="B290" s="10">
        <v>4910</v>
      </c>
      <c r="C290" s="222">
        <v>0</v>
      </c>
      <c r="D290" s="222">
        <v>0</v>
      </c>
      <c r="E290" s="110">
        <f t="shared" ref="E290:E294" si="94">C290+D290</f>
        <v>0</v>
      </c>
      <c r="F290" s="137"/>
    </row>
    <row r="291" spans="1:6" s="6" customFormat="1" x14ac:dyDescent="0.25">
      <c r="A291" s="8"/>
      <c r="B291" s="10">
        <v>5410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6210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7210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8"/>
      <c r="B294" s="10">
        <v>8210</v>
      </c>
      <c r="C294" s="222">
        <v>0</v>
      </c>
      <c r="D294" s="222">
        <v>0</v>
      </c>
      <c r="E294" s="110">
        <f t="shared" si="94"/>
        <v>0</v>
      </c>
      <c r="F294" s="137"/>
    </row>
    <row r="295" spans="1:6" s="6" customFormat="1" x14ac:dyDescent="0.25">
      <c r="A295" s="2">
        <v>683</v>
      </c>
      <c r="B295" s="7" t="s">
        <v>57</v>
      </c>
      <c r="C295" s="70">
        <f t="shared" ref="C295:D295" si="95">SUM(C296)</f>
        <v>0</v>
      </c>
      <c r="D295" s="70">
        <f t="shared" si="95"/>
        <v>0</v>
      </c>
      <c r="E295" s="70">
        <f>SUM(E296)</f>
        <v>0</v>
      </c>
      <c r="F295" s="139"/>
    </row>
    <row r="296" spans="1:6" s="6" customFormat="1" x14ac:dyDescent="0.25">
      <c r="A296" s="8">
        <v>6831</v>
      </c>
      <c r="B296" s="9" t="s">
        <v>57</v>
      </c>
      <c r="C296" s="68">
        <f t="shared" ref="C296:E296" si="96">SUM(C297:C302)</f>
        <v>0</v>
      </c>
      <c r="D296" s="68">
        <f t="shared" si="96"/>
        <v>0</v>
      </c>
      <c r="E296" s="68">
        <f t="shared" si="96"/>
        <v>0</v>
      </c>
      <c r="F296" s="72"/>
    </row>
    <row r="297" spans="1:6" s="6" customFormat="1" x14ac:dyDescent="0.25">
      <c r="A297" s="8"/>
      <c r="B297" s="10">
        <v>3210</v>
      </c>
      <c r="C297" s="222">
        <v>0</v>
      </c>
      <c r="D297" s="222">
        <v>0</v>
      </c>
      <c r="E297" s="110">
        <f>C297+D297</f>
        <v>0</v>
      </c>
      <c r="F297" s="137"/>
    </row>
    <row r="298" spans="1:6" s="6" customFormat="1" x14ac:dyDescent="0.25">
      <c r="A298" s="8"/>
      <c r="B298" s="10">
        <v>4910</v>
      </c>
      <c r="C298" s="222">
        <v>0</v>
      </c>
      <c r="D298" s="222">
        <v>0</v>
      </c>
      <c r="E298" s="110">
        <f t="shared" ref="E298:E302" si="97">C298+D298</f>
        <v>0</v>
      </c>
      <c r="F298" s="137"/>
    </row>
    <row r="299" spans="1:6" s="6" customFormat="1" x14ac:dyDescent="0.25">
      <c r="A299" s="8"/>
      <c r="B299" s="10">
        <v>5410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6210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7210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8"/>
      <c r="B302" s="10">
        <v>8210</v>
      </c>
      <c r="C302" s="222">
        <v>0</v>
      </c>
      <c r="D302" s="222">
        <v>0</v>
      </c>
      <c r="E302" s="110">
        <f t="shared" si="97"/>
        <v>0</v>
      </c>
      <c r="F302" s="137"/>
    </row>
    <row r="303" spans="1:6" s="6" customFormat="1" x14ac:dyDescent="0.25">
      <c r="A303" s="4">
        <v>7</v>
      </c>
      <c r="B303" s="5" t="s">
        <v>58</v>
      </c>
      <c r="C303" s="67">
        <f t="shared" ref="C303:D303" si="98">SUM(C304,C312,C334,C370)</f>
        <v>0</v>
      </c>
      <c r="D303" s="67">
        <f t="shared" si="98"/>
        <v>0</v>
      </c>
      <c r="E303" s="67">
        <f>SUM(E304,E312,E334,E370)</f>
        <v>0</v>
      </c>
      <c r="F303" s="136"/>
    </row>
    <row r="304" spans="1:6" s="6" customFormat="1" x14ac:dyDescent="0.25">
      <c r="A304" s="2">
        <v>711</v>
      </c>
      <c r="B304" s="7" t="s">
        <v>59</v>
      </c>
      <c r="C304" s="70">
        <f t="shared" ref="C304:D304" si="99">SUM(C305)</f>
        <v>0</v>
      </c>
      <c r="D304" s="70">
        <f t="shared" si="99"/>
        <v>0</v>
      </c>
      <c r="E304" s="70">
        <f>SUM(E305)</f>
        <v>0</v>
      </c>
      <c r="F304" s="139"/>
    </row>
    <row r="305" spans="1:6" s="6" customFormat="1" x14ac:dyDescent="0.25">
      <c r="A305" s="8">
        <v>7111</v>
      </c>
      <c r="B305" s="9" t="s">
        <v>59</v>
      </c>
      <c r="C305" s="68">
        <f t="shared" ref="C305:E305" si="100">SUM(C306:C311)</f>
        <v>0</v>
      </c>
      <c r="D305" s="68">
        <f t="shared" si="100"/>
        <v>0</v>
      </c>
      <c r="E305" s="68">
        <f t="shared" si="100"/>
        <v>0</v>
      </c>
      <c r="F305" s="72"/>
    </row>
    <row r="306" spans="1:6" s="6" customFormat="1" x14ac:dyDescent="0.25">
      <c r="A306" s="8"/>
      <c r="B306" s="10">
        <v>3210</v>
      </c>
      <c r="C306" s="222">
        <v>0</v>
      </c>
      <c r="D306" s="222">
        <v>0</v>
      </c>
      <c r="E306" s="110">
        <f>C306+D306</f>
        <v>0</v>
      </c>
      <c r="F306" s="137"/>
    </row>
    <row r="307" spans="1:6" s="6" customFormat="1" x14ac:dyDescent="0.25">
      <c r="A307" s="8"/>
      <c r="B307" s="10">
        <v>4910</v>
      </c>
      <c r="C307" s="222">
        <v>0</v>
      </c>
      <c r="D307" s="222">
        <v>0</v>
      </c>
      <c r="E307" s="110">
        <f t="shared" ref="E307:E311" si="101">C307+D307</f>
        <v>0</v>
      </c>
      <c r="F307" s="137"/>
    </row>
    <row r="308" spans="1:6" s="6" customFormat="1" x14ac:dyDescent="0.25">
      <c r="A308" s="8"/>
      <c r="B308" s="10">
        <v>5410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6210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7210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8"/>
      <c r="B311" s="10">
        <v>8210</v>
      </c>
      <c r="C311" s="222">
        <v>0</v>
      </c>
      <c r="D311" s="222">
        <v>0</v>
      </c>
      <c r="E311" s="110">
        <f t="shared" si="101"/>
        <v>0</v>
      </c>
      <c r="F311" s="137"/>
    </row>
    <row r="312" spans="1:6" s="6" customFormat="1" x14ac:dyDescent="0.25">
      <c r="A312" s="2">
        <v>721</v>
      </c>
      <c r="B312" s="7" t="s">
        <v>60</v>
      </c>
      <c r="C312" s="70">
        <f t="shared" ref="C312:D312" si="102">SUM(C313,C320,C327)</f>
        <v>0</v>
      </c>
      <c r="D312" s="70">
        <f t="shared" si="102"/>
        <v>0</v>
      </c>
      <c r="E312" s="70">
        <f>SUM(E313,E320,E327)</f>
        <v>0</v>
      </c>
      <c r="F312" s="139"/>
    </row>
    <row r="313" spans="1:6" s="6" customFormat="1" x14ac:dyDescent="0.25">
      <c r="A313" s="8">
        <v>7211</v>
      </c>
      <c r="B313" s="13" t="s">
        <v>61</v>
      </c>
      <c r="C313" s="68">
        <f t="shared" ref="C313:E313" si="103">SUM(C314:C319)</f>
        <v>0</v>
      </c>
      <c r="D313" s="68">
        <f t="shared" si="103"/>
        <v>0</v>
      </c>
      <c r="E313" s="68">
        <f t="shared" si="103"/>
        <v>0</v>
      </c>
      <c r="F313" s="72"/>
    </row>
    <row r="314" spans="1:6" s="6" customFormat="1" x14ac:dyDescent="0.25">
      <c r="A314" s="8"/>
      <c r="B314" s="10">
        <v>3210</v>
      </c>
      <c r="C314" s="222">
        <v>0</v>
      </c>
      <c r="D314" s="222">
        <v>0</v>
      </c>
      <c r="E314" s="110">
        <f>C314+D314</f>
        <v>0</v>
      </c>
      <c r="F314" s="137"/>
    </row>
    <row r="315" spans="1:6" s="6" customFormat="1" x14ac:dyDescent="0.25">
      <c r="A315" s="8"/>
      <c r="B315" s="10">
        <v>4910</v>
      </c>
      <c r="C315" s="222">
        <v>0</v>
      </c>
      <c r="D315" s="222">
        <v>0</v>
      </c>
      <c r="E315" s="110">
        <f t="shared" ref="E315:E319" si="104">C315+D315</f>
        <v>0</v>
      </c>
      <c r="F315" s="137"/>
    </row>
    <row r="316" spans="1:6" s="6" customFormat="1" x14ac:dyDescent="0.25">
      <c r="A316" s="8"/>
      <c r="B316" s="10">
        <v>5410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6210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7210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/>
      <c r="B319" s="10">
        <v>8210</v>
      </c>
      <c r="C319" s="222">
        <v>0</v>
      </c>
      <c r="D319" s="222">
        <v>0</v>
      </c>
      <c r="E319" s="110">
        <f t="shared" si="104"/>
        <v>0</v>
      </c>
      <c r="F319" s="137"/>
    </row>
    <row r="320" spans="1:6" s="6" customFormat="1" x14ac:dyDescent="0.25">
      <c r="A320" s="8">
        <v>7212</v>
      </c>
      <c r="B320" s="19" t="s">
        <v>62</v>
      </c>
      <c r="C320" s="68">
        <f t="shared" ref="C320:E320" si="105">SUM(C321:C326)</f>
        <v>0</v>
      </c>
      <c r="D320" s="68">
        <f t="shared" si="105"/>
        <v>0</v>
      </c>
      <c r="E320" s="68">
        <f t="shared" si="105"/>
        <v>0</v>
      </c>
      <c r="F320" s="72"/>
    </row>
    <row r="321" spans="1:6" s="6" customFormat="1" x14ac:dyDescent="0.25">
      <c r="A321" s="8"/>
      <c r="B321" s="10">
        <v>3210</v>
      </c>
      <c r="C321" s="222">
        <v>0</v>
      </c>
      <c r="D321" s="222">
        <v>0</v>
      </c>
      <c r="E321" s="110">
        <f>C321+D321</f>
        <v>0</v>
      </c>
      <c r="F321" s="137"/>
    </row>
    <row r="322" spans="1:6" s="6" customFormat="1" x14ac:dyDescent="0.25">
      <c r="A322" s="8"/>
      <c r="B322" s="10">
        <v>4910</v>
      </c>
      <c r="C322" s="222">
        <v>0</v>
      </c>
      <c r="D322" s="222">
        <v>0</v>
      </c>
      <c r="E322" s="110">
        <f t="shared" ref="E322:E326" si="106">C322+D322</f>
        <v>0</v>
      </c>
      <c r="F322" s="137"/>
    </row>
    <row r="323" spans="1:6" s="6" customFormat="1" x14ac:dyDescent="0.25">
      <c r="A323" s="8"/>
      <c r="B323" s="10">
        <v>5410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6210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7210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/>
      <c r="B326" s="10">
        <v>8210</v>
      </c>
      <c r="C326" s="222">
        <v>0</v>
      </c>
      <c r="D326" s="222">
        <v>0</v>
      </c>
      <c r="E326" s="110">
        <f t="shared" si="106"/>
        <v>0</v>
      </c>
      <c r="F326" s="137"/>
    </row>
    <row r="327" spans="1:6" s="6" customFormat="1" x14ac:dyDescent="0.25">
      <c r="A327" s="8">
        <v>7214</v>
      </c>
      <c r="B327" s="13" t="s">
        <v>63</v>
      </c>
      <c r="C327" s="68">
        <f t="shared" ref="C327:E327" si="107">SUM(C328:C333)</f>
        <v>0</v>
      </c>
      <c r="D327" s="68">
        <f t="shared" si="107"/>
        <v>0</v>
      </c>
      <c r="E327" s="68">
        <f t="shared" si="107"/>
        <v>0</v>
      </c>
      <c r="F327" s="72"/>
    </row>
    <row r="328" spans="1:6" s="6" customFormat="1" x14ac:dyDescent="0.25">
      <c r="A328" s="8"/>
      <c r="B328" s="10">
        <v>3210</v>
      </c>
      <c r="C328" s="222">
        <v>0</v>
      </c>
      <c r="D328" s="222">
        <v>0</v>
      </c>
      <c r="E328" s="110">
        <f>C328+D328</f>
        <v>0</v>
      </c>
      <c r="F328" s="137"/>
    </row>
    <row r="329" spans="1:6" s="6" customFormat="1" x14ac:dyDescent="0.25">
      <c r="A329" s="8"/>
      <c r="B329" s="10">
        <v>4910</v>
      </c>
      <c r="C329" s="222">
        <v>0</v>
      </c>
      <c r="D329" s="222">
        <v>0</v>
      </c>
      <c r="E329" s="110">
        <f t="shared" ref="E329:E333" si="108">C329+D329</f>
        <v>0</v>
      </c>
      <c r="F329" s="137"/>
    </row>
    <row r="330" spans="1:6" s="6" customFormat="1" x14ac:dyDescent="0.25">
      <c r="A330" s="8"/>
      <c r="B330" s="10">
        <v>5410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6210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7210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8"/>
      <c r="B333" s="10">
        <v>8210</v>
      </c>
      <c r="C333" s="222">
        <v>0</v>
      </c>
      <c r="D333" s="222">
        <v>0</v>
      </c>
      <c r="E333" s="110">
        <f t="shared" si="108"/>
        <v>0</v>
      </c>
      <c r="F333" s="137"/>
    </row>
    <row r="334" spans="1:6" s="6" customFormat="1" x14ac:dyDescent="0.25">
      <c r="A334" s="2">
        <v>722</v>
      </c>
      <c r="B334" s="7" t="s">
        <v>64</v>
      </c>
      <c r="C334" s="70">
        <f t="shared" ref="C334:D334" si="109">SUM(C335,C342,C349,C356,C363)</f>
        <v>0</v>
      </c>
      <c r="D334" s="70">
        <f t="shared" si="109"/>
        <v>0</v>
      </c>
      <c r="E334" s="70">
        <f>SUM(E335,E342,E349,E356,E363)</f>
        <v>0</v>
      </c>
      <c r="F334" s="139"/>
    </row>
    <row r="335" spans="1:6" s="6" customFormat="1" x14ac:dyDescent="0.25">
      <c r="A335" s="8">
        <v>7221</v>
      </c>
      <c r="B335" s="13" t="s">
        <v>65</v>
      </c>
      <c r="C335" s="68">
        <f t="shared" ref="C335:E335" si="110">SUM(C336:C341)</f>
        <v>0</v>
      </c>
      <c r="D335" s="68">
        <f t="shared" si="110"/>
        <v>0</v>
      </c>
      <c r="E335" s="68">
        <f t="shared" si="110"/>
        <v>0</v>
      </c>
      <c r="F335" s="72"/>
    </row>
    <row r="336" spans="1:6" s="6" customFormat="1" x14ac:dyDescent="0.25">
      <c r="A336" s="8"/>
      <c r="B336" s="10">
        <v>3210</v>
      </c>
      <c r="C336" s="222">
        <v>0</v>
      </c>
      <c r="D336" s="222">
        <v>0</v>
      </c>
      <c r="E336" s="110">
        <f>C336+D336</f>
        <v>0</v>
      </c>
      <c r="F336" s="137"/>
    </row>
    <row r="337" spans="1:6" s="6" customFormat="1" x14ac:dyDescent="0.25">
      <c r="A337" s="8"/>
      <c r="B337" s="10">
        <v>4910</v>
      </c>
      <c r="C337" s="222">
        <v>0</v>
      </c>
      <c r="D337" s="222">
        <v>0</v>
      </c>
      <c r="E337" s="110">
        <f t="shared" ref="E337:E341" si="111">C337+D337</f>
        <v>0</v>
      </c>
      <c r="F337" s="137"/>
    </row>
    <row r="338" spans="1:6" s="6" customFormat="1" x14ac:dyDescent="0.25">
      <c r="A338" s="8"/>
      <c r="B338" s="10">
        <v>5410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6210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7210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/>
      <c r="B341" s="10">
        <v>8210</v>
      </c>
      <c r="C341" s="222">
        <v>0</v>
      </c>
      <c r="D341" s="222">
        <v>0</v>
      </c>
      <c r="E341" s="110">
        <f t="shared" si="111"/>
        <v>0</v>
      </c>
      <c r="F341" s="137"/>
    </row>
    <row r="342" spans="1:6" s="6" customFormat="1" x14ac:dyDescent="0.25">
      <c r="A342" s="8">
        <v>7224</v>
      </c>
      <c r="B342" s="13" t="s">
        <v>66</v>
      </c>
      <c r="C342" s="68">
        <f t="shared" ref="C342:E342" si="112">SUM(C343:C348)</f>
        <v>0</v>
      </c>
      <c r="D342" s="68">
        <f t="shared" si="112"/>
        <v>0</v>
      </c>
      <c r="E342" s="68">
        <f t="shared" si="112"/>
        <v>0</v>
      </c>
      <c r="F342" s="72"/>
    </row>
    <row r="343" spans="1:6" s="6" customFormat="1" x14ac:dyDescent="0.25">
      <c r="A343" s="8"/>
      <c r="B343" s="10">
        <v>3210</v>
      </c>
      <c r="C343" s="222">
        <v>0</v>
      </c>
      <c r="D343" s="222">
        <v>0</v>
      </c>
      <c r="E343" s="110">
        <f>C343+D343</f>
        <v>0</v>
      </c>
      <c r="F343" s="137"/>
    </row>
    <row r="344" spans="1:6" s="6" customFormat="1" x14ac:dyDescent="0.25">
      <c r="A344" s="8"/>
      <c r="B344" s="10">
        <v>4910</v>
      </c>
      <c r="C344" s="222">
        <v>0</v>
      </c>
      <c r="D344" s="222">
        <v>0</v>
      </c>
      <c r="E344" s="110">
        <f t="shared" ref="E344:E348" si="113">C344+D344</f>
        <v>0</v>
      </c>
      <c r="F344" s="137"/>
    </row>
    <row r="345" spans="1:6" s="6" customFormat="1" x14ac:dyDescent="0.25">
      <c r="A345" s="8"/>
      <c r="B345" s="10">
        <v>5410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6210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7210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/>
      <c r="B348" s="10">
        <v>8210</v>
      </c>
      <c r="C348" s="222">
        <v>0</v>
      </c>
      <c r="D348" s="222">
        <v>0</v>
      </c>
      <c r="E348" s="110">
        <f t="shared" si="113"/>
        <v>0</v>
      </c>
      <c r="F348" s="137"/>
    </row>
    <row r="349" spans="1:6" s="6" customFormat="1" x14ac:dyDescent="0.25">
      <c r="A349" s="8">
        <v>7225</v>
      </c>
      <c r="B349" s="13" t="s">
        <v>67</v>
      </c>
      <c r="C349" s="68">
        <f t="shared" ref="C349:E349" si="114">SUM(C350:C355)</f>
        <v>0</v>
      </c>
      <c r="D349" s="68">
        <f t="shared" si="114"/>
        <v>0</v>
      </c>
      <c r="E349" s="68">
        <f t="shared" si="114"/>
        <v>0</v>
      </c>
      <c r="F349" s="72"/>
    </row>
    <row r="350" spans="1:6" s="6" customFormat="1" x14ac:dyDescent="0.25">
      <c r="A350" s="8"/>
      <c r="B350" s="10">
        <v>3210</v>
      </c>
      <c r="C350" s="222">
        <v>0</v>
      </c>
      <c r="D350" s="222">
        <v>0</v>
      </c>
      <c r="E350" s="110">
        <f>C350+D350</f>
        <v>0</v>
      </c>
      <c r="F350" s="137"/>
    </row>
    <row r="351" spans="1:6" s="6" customFormat="1" x14ac:dyDescent="0.25">
      <c r="A351" s="8"/>
      <c r="B351" s="10">
        <v>4910</v>
      </c>
      <c r="C351" s="222">
        <v>0</v>
      </c>
      <c r="D351" s="222">
        <v>0</v>
      </c>
      <c r="E351" s="110">
        <f t="shared" ref="E351:E355" si="115">C351+D351</f>
        <v>0</v>
      </c>
      <c r="F351" s="137"/>
    </row>
    <row r="352" spans="1:6" s="6" customFormat="1" x14ac:dyDescent="0.25">
      <c r="A352" s="8"/>
      <c r="B352" s="10">
        <v>5410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6210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7210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/>
      <c r="B355" s="10">
        <v>8210</v>
      </c>
      <c r="C355" s="222">
        <v>0</v>
      </c>
      <c r="D355" s="222">
        <v>0</v>
      </c>
      <c r="E355" s="110">
        <f t="shared" si="115"/>
        <v>0</v>
      </c>
      <c r="F355" s="137"/>
    </row>
    <row r="356" spans="1:6" s="6" customFormat="1" x14ac:dyDescent="0.25">
      <c r="A356" s="8">
        <v>7226</v>
      </c>
      <c r="B356" s="13" t="s">
        <v>68</v>
      </c>
      <c r="C356" s="68">
        <f t="shared" ref="C356:E356" si="116">SUM(C357:C362)</f>
        <v>0</v>
      </c>
      <c r="D356" s="68">
        <f t="shared" si="116"/>
        <v>0</v>
      </c>
      <c r="E356" s="68">
        <f t="shared" si="116"/>
        <v>0</v>
      </c>
      <c r="F356" s="72"/>
    </row>
    <row r="357" spans="1:6" s="6" customFormat="1" x14ac:dyDescent="0.25">
      <c r="A357" s="8"/>
      <c r="B357" s="10">
        <v>3210</v>
      </c>
      <c r="C357" s="222">
        <v>0</v>
      </c>
      <c r="D357" s="222">
        <v>0</v>
      </c>
      <c r="E357" s="110">
        <f>C357+D357</f>
        <v>0</v>
      </c>
      <c r="F357" s="137"/>
    </row>
    <row r="358" spans="1:6" s="6" customFormat="1" x14ac:dyDescent="0.25">
      <c r="A358" s="8"/>
      <c r="B358" s="10">
        <v>4910</v>
      </c>
      <c r="C358" s="222">
        <v>0</v>
      </c>
      <c r="D358" s="222">
        <v>0</v>
      </c>
      <c r="E358" s="110">
        <f t="shared" ref="E358:E362" si="117">C358+D358</f>
        <v>0</v>
      </c>
      <c r="F358" s="137"/>
    </row>
    <row r="359" spans="1:6" s="6" customFormat="1" x14ac:dyDescent="0.25">
      <c r="A359" s="8"/>
      <c r="B359" s="10">
        <v>5410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6210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7210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/>
      <c r="B362" s="10">
        <v>8210</v>
      </c>
      <c r="C362" s="222">
        <v>0</v>
      </c>
      <c r="D362" s="222">
        <v>0</v>
      </c>
      <c r="E362" s="110">
        <f t="shared" si="117"/>
        <v>0</v>
      </c>
      <c r="F362" s="137"/>
    </row>
    <row r="363" spans="1:6" s="6" customFormat="1" x14ac:dyDescent="0.25">
      <c r="A363" s="8">
        <v>7227</v>
      </c>
      <c r="B363" s="13" t="s">
        <v>69</v>
      </c>
      <c r="C363" s="68">
        <f t="shared" ref="C363:E363" si="118">SUM(C364:C369)</f>
        <v>0</v>
      </c>
      <c r="D363" s="68">
        <f t="shared" si="118"/>
        <v>0</v>
      </c>
      <c r="E363" s="68">
        <f t="shared" si="118"/>
        <v>0</v>
      </c>
      <c r="F363" s="72"/>
    </row>
    <row r="364" spans="1:6" s="6" customFormat="1" x14ac:dyDescent="0.25">
      <c r="A364" s="8"/>
      <c r="B364" s="10">
        <v>3210</v>
      </c>
      <c r="C364" s="222">
        <v>0</v>
      </c>
      <c r="D364" s="222">
        <v>0</v>
      </c>
      <c r="E364" s="110">
        <f>C364+D364</f>
        <v>0</v>
      </c>
      <c r="F364" s="137"/>
    </row>
    <row r="365" spans="1:6" s="6" customFormat="1" x14ac:dyDescent="0.25">
      <c r="A365" s="8"/>
      <c r="B365" s="10">
        <v>4910</v>
      </c>
      <c r="C365" s="222">
        <v>0</v>
      </c>
      <c r="D365" s="222">
        <v>0</v>
      </c>
      <c r="E365" s="110">
        <f t="shared" ref="E365:E369" si="119">C365+D365</f>
        <v>0</v>
      </c>
      <c r="F365" s="137"/>
    </row>
    <row r="366" spans="1:6" s="6" customFormat="1" x14ac:dyDescent="0.25">
      <c r="A366" s="8"/>
      <c r="B366" s="10">
        <v>5410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6210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7210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8"/>
      <c r="B369" s="10">
        <v>8210</v>
      </c>
      <c r="C369" s="222">
        <v>0</v>
      </c>
      <c r="D369" s="222">
        <v>0</v>
      </c>
      <c r="E369" s="110">
        <f t="shared" si="119"/>
        <v>0</v>
      </c>
      <c r="F369" s="137"/>
    </row>
    <row r="370" spans="1:6" s="6" customFormat="1" x14ac:dyDescent="0.25">
      <c r="A370" s="2">
        <v>723</v>
      </c>
      <c r="B370" s="7" t="s">
        <v>70</v>
      </c>
      <c r="C370" s="70">
        <f t="shared" ref="C370:D370" si="120">SUM(C371)</f>
        <v>0</v>
      </c>
      <c r="D370" s="70">
        <f t="shared" si="120"/>
        <v>0</v>
      </c>
      <c r="E370" s="70">
        <f>SUM(E371)</f>
        <v>0</v>
      </c>
      <c r="F370" s="139"/>
    </row>
    <row r="371" spans="1:6" s="6" customFormat="1" x14ac:dyDescent="0.25">
      <c r="A371" s="8">
        <v>7231</v>
      </c>
      <c r="B371" s="13" t="s">
        <v>71</v>
      </c>
      <c r="C371" s="68">
        <f t="shared" ref="C371:E371" si="121">SUM(C372:C377)</f>
        <v>0</v>
      </c>
      <c r="D371" s="68">
        <f t="shared" si="121"/>
        <v>0</v>
      </c>
      <c r="E371" s="68">
        <f t="shared" si="121"/>
        <v>0</v>
      </c>
      <c r="F371" s="72"/>
    </row>
    <row r="372" spans="1:6" s="6" customFormat="1" x14ac:dyDescent="0.25">
      <c r="A372" s="8"/>
      <c r="B372" s="10">
        <v>3210</v>
      </c>
      <c r="C372" s="222">
        <v>0</v>
      </c>
      <c r="D372" s="222">
        <v>0</v>
      </c>
      <c r="E372" s="110">
        <f>C372+D372</f>
        <v>0</v>
      </c>
      <c r="F372" s="137"/>
    </row>
    <row r="373" spans="1:6" s="6" customFormat="1" x14ac:dyDescent="0.25">
      <c r="A373" s="8"/>
      <c r="B373" s="10">
        <v>4910</v>
      </c>
      <c r="C373" s="222">
        <v>0</v>
      </c>
      <c r="D373" s="222">
        <v>0</v>
      </c>
      <c r="E373" s="110">
        <f t="shared" ref="E373:E377" si="122">C373+D373</f>
        <v>0</v>
      </c>
      <c r="F373" s="137"/>
    </row>
    <row r="374" spans="1:6" s="6" customFormat="1" x14ac:dyDescent="0.25">
      <c r="A374" s="8"/>
      <c r="B374" s="10">
        <v>5410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6210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7210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8"/>
      <c r="B377" s="10">
        <v>8210</v>
      </c>
      <c r="C377" s="222">
        <v>0</v>
      </c>
      <c r="D377" s="222">
        <v>0</v>
      </c>
      <c r="E377" s="110">
        <f t="shared" si="122"/>
        <v>0</v>
      </c>
      <c r="F377" s="137"/>
    </row>
    <row r="378" spans="1:6" s="6" customFormat="1" x14ac:dyDescent="0.25">
      <c r="A378" s="4">
        <v>8</v>
      </c>
      <c r="B378" s="5" t="s">
        <v>72</v>
      </c>
      <c r="C378" s="67">
        <f t="shared" ref="C378:D378" si="123">SUM(C379,C387,C395,C403,C411)</f>
        <v>0</v>
      </c>
      <c r="D378" s="67">
        <f t="shared" si="123"/>
        <v>0</v>
      </c>
      <c r="E378" s="67">
        <f>SUM(E379,E387,E395,E403,E411)</f>
        <v>0</v>
      </c>
      <c r="F378" s="136"/>
    </row>
    <row r="379" spans="1:6" s="6" customFormat="1" ht="25.5" x14ac:dyDescent="0.25">
      <c r="A379" s="2">
        <v>812</v>
      </c>
      <c r="B379" s="7" t="s">
        <v>73</v>
      </c>
      <c r="C379" s="70">
        <f t="shared" ref="C379:D379" si="124">SUM(C380)</f>
        <v>0</v>
      </c>
      <c r="D379" s="70">
        <f t="shared" si="124"/>
        <v>0</v>
      </c>
      <c r="E379" s="70">
        <f>SUM(E380)</f>
        <v>0</v>
      </c>
      <c r="F379" s="139"/>
    </row>
    <row r="380" spans="1:6" s="6" customFormat="1" ht="25.5" x14ac:dyDescent="0.25">
      <c r="A380" s="8">
        <v>8121</v>
      </c>
      <c r="B380" s="13" t="s">
        <v>74</v>
      </c>
      <c r="C380" s="68">
        <f t="shared" ref="C380:E380" si="125">SUM(C381:C386)</f>
        <v>0</v>
      </c>
      <c r="D380" s="68">
        <f t="shared" si="125"/>
        <v>0</v>
      </c>
      <c r="E380" s="68">
        <f t="shared" si="125"/>
        <v>0</v>
      </c>
      <c r="F380" s="72"/>
    </row>
    <row r="381" spans="1:6" s="6" customFormat="1" x14ac:dyDescent="0.25">
      <c r="A381" s="8"/>
      <c r="B381" s="10">
        <v>3210</v>
      </c>
      <c r="C381" s="222">
        <v>0</v>
      </c>
      <c r="D381" s="222">
        <v>0</v>
      </c>
      <c r="E381" s="110">
        <f>C381+D381</f>
        <v>0</v>
      </c>
      <c r="F381" s="137"/>
    </row>
    <row r="382" spans="1:6" s="6" customFormat="1" x14ac:dyDescent="0.25">
      <c r="A382" s="8"/>
      <c r="B382" s="10">
        <v>4910</v>
      </c>
      <c r="C382" s="222">
        <v>0</v>
      </c>
      <c r="D382" s="222">
        <v>0</v>
      </c>
      <c r="E382" s="110">
        <f t="shared" ref="E382:E386" si="126">C382+D382</f>
        <v>0</v>
      </c>
      <c r="F382" s="137"/>
    </row>
    <row r="383" spans="1:6" s="6" customFormat="1" x14ac:dyDescent="0.25">
      <c r="A383" s="8"/>
      <c r="B383" s="10">
        <v>5410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6210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7210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x14ac:dyDescent="0.25">
      <c r="A386" s="8"/>
      <c r="B386" s="10">
        <v>8210</v>
      </c>
      <c r="C386" s="222">
        <v>0</v>
      </c>
      <c r="D386" s="222">
        <v>0</v>
      </c>
      <c r="E386" s="110">
        <f t="shared" si="126"/>
        <v>0</v>
      </c>
      <c r="F386" s="137"/>
    </row>
    <row r="387" spans="1:6" s="6" customFormat="1" ht="25.5" x14ac:dyDescent="0.25">
      <c r="A387" s="2">
        <v>815</v>
      </c>
      <c r="B387" s="7" t="s">
        <v>75</v>
      </c>
      <c r="C387" s="70">
        <f t="shared" ref="C387:D387" si="127">SUM(C388)</f>
        <v>0</v>
      </c>
      <c r="D387" s="70">
        <f t="shared" si="127"/>
        <v>0</v>
      </c>
      <c r="E387" s="70">
        <f>SUM(E388)</f>
        <v>0</v>
      </c>
      <c r="F387" s="139"/>
    </row>
    <row r="388" spans="1:6" s="6" customFormat="1" x14ac:dyDescent="0.25">
      <c r="A388" s="8">
        <v>8153</v>
      </c>
      <c r="B388" s="13" t="s">
        <v>76</v>
      </c>
      <c r="C388" s="68">
        <f t="shared" ref="C388" si="128">SUM(C389:C394)</f>
        <v>0</v>
      </c>
      <c r="D388" s="68">
        <f>SUM(D389:D394)</f>
        <v>0</v>
      </c>
      <c r="E388" s="68">
        <f>SUM(E389:E394)</f>
        <v>0</v>
      </c>
      <c r="F388" s="72"/>
    </row>
    <row r="389" spans="1:6" s="6" customFormat="1" x14ac:dyDescent="0.25">
      <c r="A389" s="8"/>
      <c r="B389" s="10">
        <v>3210</v>
      </c>
      <c r="C389" s="222">
        <v>0</v>
      </c>
      <c r="D389" s="222">
        <v>0</v>
      </c>
      <c r="E389" s="110">
        <f>C389+D389</f>
        <v>0</v>
      </c>
      <c r="F389" s="137"/>
    </row>
    <row r="390" spans="1:6" s="6" customFormat="1" x14ac:dyDescent="0.25">
      <c r="A390" s="8"/>
      <c r="B390" s="10">
        <v>4910</v>
      </c>
      <c r="C390" s="222">
        <v>0</v>
      </c>
      <c r="D390" s="222">
        <v>0</v>
      </c>
      <c r="E390" s="110">
        <f t="shared" ref="E390:E394" si="129">C390+D390</f>
        <v>0</v>
      </c>
      <c r="F390" s="137"/>
    </row>
    <row r="391" spans="1:6" s="6" customFormat="1" x14ac:dyDescent="0.25">
      <c r="A391" s="8"/>
      <c r="B391" s="10">
        <v>5410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6210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7210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x14ac:dyDescent="0.25">
      <c r="A394" s="8"/>
      <c r="B394" s="10">
        <v>8210</v>
      </c>
      <c r="C394" s="222">
        <v>0</v>
      </c>
      <c r="D394" s="222">
        <v>0</v>
      </c>
      <c r="E394" s="110">
        <f t="shared" si="129"/>
        <v>0</v>
      </c>
      <c r="F394" s="137"/>
    </row>
    <row r="395" spans="1:6" s="6" customFormat="1" ht="25.5" x14ac:dyDescent="0.25">
      <c r="A395" s="2">
        <v>834</v>
      </c>
      <c r="B395" s="7" t="s">
        <v>77</v>
      </c>
      <c r="C395" s="70">
        <f t="shared" ref="C395:D395" si="130">SUM(C396)</f>
        <v>0</v>
      </c>
      <c r="D395" s="70">
        <f t="shared" si="130"/>
        <v>0</v>
      </c>
      <c r="E395" s="70">
        <f>SUM(E396)</f>
        <v>0</v>
      </c>
      <c r="F395" s="139"/>
    </row>
    <row r="396" spans="1:6" s="6" customFormat="1" x14ac:dyDescent="0.25">
      <c r="A396" s="8">
        <v>8341</v>
      </c>
      <c r="B396" s="13" t="s">
        <v>78</v>
      </c>
      <c r="C396" s="68">
        <f t="shared" ref="C396:E396" si="131">SUM(C397:C402)</f>
        <v>0</v>
      </c>
      <c r="D396" s="68">
        <f t="shared" si="131"/>
        <v>0</v>
      </c>
      <c r="E396" s="68">
        <f t="shared" si="131"/>
        <v>0</v>
      </c>
      <c r="F396" s="72"/>
    </row>
    <row r="397" spans="1:6" s="6" customFormat="1" x14ac:dyDescent="0.25">
      <c r="A397" s="8"/>
      <c r="B397" s="10">
        <v>3210</v>
      </c>
      <c r="C397" s="222">
        <v>0</v>
      </c>
      <c r="D397" s="222">
        <v>0</v>
      </c>
      <c r="E397" s="110">
        <f>C397+D397</f>
        <v>0</v>
      </c>
      <c r="F397" s="137"/>
    </row>
    <row r="398" spans="1:6" s="6" customFormat="1" x14ac:dyDescent="0.25">
      <c r="A398" s="8"/>
      <c r="B398" s="10">
        <v>4910</v>
      </c>
      <c r="C398" s="222">
        <v>0</v>
      </c>
      <c r="D398" s="222">
        <v>0</v>
      </c>
      <c r="E398" s="110">
        <f t="shared" ref="E398:E402" si="132">C398+D398</f>
        <v>0</v>
      </c>
      <c r="F398" s="137"/>
    </row>
    <row r="399" spans="1:6" s="6" customFormat="1" x14ac:dyDescent="0.25">
      <c r="A399" s="8"/>
      <c r="B399" s="10">
        <v>5410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6210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7210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x14ac:dyDescent="0.25">
      <c r="A402" s="8"/>
      <c r="B402" s="10">
        <v>8210</v>
      </c>
      <c r="C402" s="222">
        <v>0</v>
      </c>
      <c r="D402" s="222">
        <v>0</v>
      </c>
      <c r="E402" s="110">
        <f t="shared" si="132"/>
        <v>0</v>
      </c>
      <c r="F402" s="137"/>
    </row>
    <row r="403" spans="1:6" s="6" customFormat="1" ht="25.5" x14ac:dyDescent="0.25">
      <c r="A403" s="2">
        <v>844</v>
      </c>
      <c r="B403" s="7" t="s">
        <v>79</v>
      </c>
      <c r="C403" s="70">
        <f t="shared" ref="C403:D403" si="133">SUM(C404)</f>
        <v>0</v>
      </c>
      <c r="D403" s="70">
        <f t="shared" si="133"/>
        <v>0</v>
      </c>
      <c r="E403" s="70">
        <f>SUM(E404)</f>
        <v>0</v>
      </c>
      <c r="F403" s="139"/>
    </row>
    <row r="404" spans="1:6" s="6" customFormat="1" x14ac:dyDescent="0.25">
      <c r="A404" s="8">
        <v>8443</v>
      </c>
      <c r="B404" s="13" t="s">
        <v>80</v>
      </c>
      <c r="C404" s="68">
        <f t="shared" ref="C404:E404" si="134">SUM(C405:C410)</f>
        <v>0</v>
      </c>
      <c r="D404" s="68">
        <f t="shared" si="134"/>
        <v>0</v>
      </c>
      <c r="E404" s="68">
        <f t="shared" si="134"/>
        <v>0</v>
      </c>
      <c r="F404" s="72"/>
    </row>
    <row r="405" spans="1:6" s="6" customFormat="1" x14ac:dyDescent="0.25">
      <c r="A405" s="8"/>
      <c r="B405" s="10">
        <v>3210</v>
      </c>
      <c r="C405" s="222">
        <v>0</v>
      </c>
      <c r="D405" s="222">
        <v>0</v>
      </c>
      <c r="E405" s="110">
        <f>C405+D405</f>
        <v>0</v>
      </c>
      <c r="F405" s="137"/>
    </row>
    <row r="406" spans="1:6" s="6" customFormat="1" x14ac:dyDescent="0.25">
      <c r="A406" s="8"/>
      <c r="B406" s="10">
        <v>4910</v>
      </c>
      <c r="C406" s="222">
        <v>0</v>
      </c>
      <c r="D406" s="222">
        <v>0</v>
      </c>
      <c r="E406" s="110">
        <f t="shared" ref="E406:E410" si="135">C406+D406</f>
        <v>0</v>
      </c>
      <c r="F406" s="137"/>
    </row>
    <row r="407" spans="1:6" s="6" customFormat="1" x14ac:dyDescent="0.25">
      <c r="A407" s="8"/>
      <c r="B407" s="10">
        <v>5410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6210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7210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8"/>
      <c r="B410" s="10">
        <v>8210</v>
      </c>
      <c r="C410" s="222">
        <v>0</v>
      </c>
      <c r="D410" s="222">
        <v>0</v>
      </c>
      <c r="E410" s="110">
        <f t="shared" si="135"/>
        <v>0</v>
      </c>
      <c r="F410" s="137"/>
    </row>
    <row r="411" spans="1:6" s="6" customFormat="1" x14ac:dyDescent="0.25">
      <c r="A411" s="2">
        <v>845</v>
      </c>
      <c r="B411" s="7" t="s">
        <v>81</v>
      </c>
      <c r="C411" s="70">
        <f t="shared" ref="C411:D411" si="136">SUM(C412)</f>
        <v>0</v>
      </c>
      <c r="D411" s="70">
        <f t="shared" si="136"/>
        <v>0</v>
      </c>
      <c r="E411" s="70">
        <f>SUM(E412)</f>
        <v>0</v>
      </c>
      <c r="F411" s="139"/>
    </row>
    <row r="412" spans="1:6" s="6" customFormat="1" x14ac:dyDescent="0.25">
      <c r="A412" s="8">
        <v>8453</v>
      </c>
      <c r="B412" s="13" t="s">
        <v>82</v>
      </c>
      <c r="C412" s="68">
        <f t="shared" ref="C412:E412" si="137">SUM(C413:C418)</f>
        <v>0</v>
      </c>
      <c r="D412" s="68">
        <f t="shared" si="137"/>
        <v>0</v>
      </c>
      <c r="E412" s="68">
        <f t="shared" si="137"/>
        <v>0</v>
      </c>
      <c r="F412" s="72"/>
    </row>
    <row r="413" spans="1:6" s="6" customFormat="1" x14ac:dyDescent="0.25">
      <c r="A413" s="8"/>
      <c r="B413" s="10">
        <v>3210</v>
      </c>
      <c r="C413" s="222">
        <v>0</v>
      </c>
      <c r="D413" s="222">
        <v>0</v>
      </c>
      <c r="E413" s="110">
        <f>C413+D413</f>
        <v>0</v>
      </c>
      <c r="F413" s="137"/>
    </row>
    <row r="414" spans="1:6" s="6" customFormat="1" x14ac:dyDescent="0.25">
      <c r="A414" s="8"/>
      <c r="B414" s="10">
        <v>4910</v>
      </c>
      <c r="C414" s="222">
        <v>0</v>
      </c>
      <c r="D414" s="222">
        <v>0</v>
      </c>
      <c r="E414" s="110">
        <f t="shared" ref="E414:E418" si="138">C414+D414</f>
        <v>0</v>
      </c>
      <c r="F414" s="137"/>
    </row>
    <row r="415" spans="1:6" s="6" customFormat="1" x14ac:dyDescent="0.25">
      <c r="A415" s="8"/>
      <c r="B415" s="10">
        <v>5410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6210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7210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8"/>
      <c r="B418" s="10">
        <v>8210</v>
      </c>
      <c r="C418" s="222">
        <v>0</v>
      </c>
      <c r="D418" s="222">
        <v>0</v>
      </c>
      <c r="E418" s="110">
        <f t="shared" si="138"/>
        <v>0</v>
      </c>
      <c r="F418" s="137"/>
    </row>
    <row r="419" spans="1:6" s="6" customFormat="1" x14ac:dyDescent="0.25">
      <c r="A419" s="4">
        <v>9</v>
      </c>
      <c r="B419" s="5" t="s">
        <v>83</v>
      </c>
      <c r="C419" s="67">
        <f t="shared" ref="C419" si="139">SUM(C420)</f>
        <v>10000</v>
      </c>
      <c r="D419" s="67">
        <f t="shared" ref="D419:E419" si="140">SUM(D420)</f>
        <v>0</v>
      </c>
      <c r="E419" s="67">
        <f t="shared" si="140"/>
        <v>10000</v>
      </c>
      <c r="F419" s="136"/>
    </row>
    <row r="420" spans="1:6" s="6" customFormat="1" x14ac:dyDescent="0.25">
      <c r="A420" s="2">
        <v>922</v>
      </c>
      <c r="B420" s="7" t="s">
        <v>84</v>
      </c>
      <c r="C420" s="70">
        <f t="shared" ref="C420:D420" si="141">SUM(C421,C428)</f>
        <v>10000</v>
      </c>
      <c r="D420" s="70">
        <f t="shared" si="141"/>
        <v>0</v>
      </c>
      <c r="E420" s="70">
        <f>SUM(E421,E428)</f>
        <v>10000</v>
      </c>
      <c r="F420" s="139"/>
    </row>
    <row r="421" spans="1:6" s="6" customFormat="1" x14ac:dyDescent="0.25">
      <c r="A421" s="8">
        <v>9221</v>
      </c>
      <c r="B421" s="13" t="s">
        <v>85</v>
      </c>
      <c r="C421" s="68">
        <f t="shared" ref="C421" si="142">SUM(C422:C427)</f>
        <v>10000</v>
      </c>
      <c r="D421" s="68">
        <f t="shared" ref="D421:E421" si="143">SUM(D422:D427)</f>
        <v>0</v>
      </c>
      <c r="E421" s="68">
        <f t="shared" si="143"/>
        <v>10000</v>
      </c>
      <c r="F421" s="72"/>
    </row>
    <row r="422" spans="1:6" s="6" customFormat="1" x14ac:dyDescent="0.25">
      <c r="A422" s="8"/>
      <c r="B422" s="10">
        <v>3210</v>
      </c>
      <c r="C422" s="222">
        <v>10000</v>
      </c>
      <c r="D422" s="222">
        <v>0</v>
      </c>
      <c r="E422" s="110">
        <f>C422+D422</f>
        <v>10000</v>
      </c>
      <c r="F422" s="137"/>
    </row>
    <row r="423" spans="1:6" s="6" customFormat="1" x14ac:dyDescent="0.25">
      <c r="A423" s="8"/>
      <c r="B423" s="10">
        <v>4910</v>
      </c>
      <c r="C423" s="222">
        <v>0</v>
      </c>
      <c r="D423" s="222">
        <v>0</v>
      </c>
      <c r="E423" s="110">
        <f t="shared" ref="E423:E427" si="144">C423+D423</f>
        <v>0</v>
      </c>
      <c r="F423" s="137"/>
    </row>
    <row r="424" spans="1:6" s="6" customFormat="1" x14ac:dyDescent="0.25">
      <c r="A424" s="8"/>
      <c r="B424" s="10">
        <v>5410</v>
      </c>
      <c r="C424" s="222">
        <v>0</v>
      </c>
      <c r="D424" s="222">
        <v>0</v>
      </c>
      <c r="E424" s="110">
        <f t="shared" si="144"/>
        <v>0</v>
      </c>
      <c r="F424" s="137"/>
    </row>
    <row r="425" spans="1:6" s="6" customFormat="1" x14ac:dyDescent="0.25">
      <c r="A425" s="8"/>
      <c r="B425" s="10">
        <v>6210</v>
      </c>
      <c r="C425" s="222">
        <v>0</v>
      </c>
      <c r="D425" s="222">
        <v>0</v>
      </c>
      <c r="E425" s="110">
        <f>C425+D425</f>
        <v>0</v>
      </c>
      <c r="F425" s="137"/>
    </row>
    <row r="426" spans="1:6" s="6" customFormat="1" x14ac:dyDescent="0.25">
      <c r="A426" s="8"/>
      <c r="B426" s="10">
        <v>7210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/>
      <c r="B427" s="10">
        <v>8210</v>
      </c>
      <c r="C427" s="222"/>
      <c r="D427" s="222">
        <v>0</v>
      </c>
      <c r="E427" s="110">
        <f t="shared" si="144"/>
        <v>0</v>
      </c>
      <c r="F427" s="137"/>
    </row>
    <row r="428" spans="1:6" s="6" customFormat="1" x14ac:dyDescent="0.25">
      <c r="A428" s="8">
        <v>9222</v>
      </c>
      <c r="B428" s="13" t="s">
        <v>86</v>
      </c>
      <c r="C428" s="68">
        <f t="shared" ref="C428:E428" si="145">SUM(C429:C434)</f>
        <v>0</v>
      </c>
      <c r="D428" s="68">
        <f t="shared" si="145"/>
        <v>0</v>
      </c>
      <c r="E428" s="68">
        <f t="shared" si="145"/>
        <v>0</v>
      </c>
      <c r="F428" s="72"/>
    </row>
    <row r="429" spans="1:6" s="6" customFormat="1" x14ac:dyDescent="0.25">
      <c r="A429" s="8"/>
      <c r="B429" s="10">
        <v>3210</v>
      </c>
      <c r="C429" s="222">
        <v>0</v>
      </c>
      <c r="D429" s="222">
        <v>0</v>
      </c>
      <c r="E429" s="110">
        <f>C429+D429</f>
        <v>0</v>
      </c>
      <c r="F429" s="137"/>
    </row>
    <row r="430" spans="1:6" s="6" customFormat="1" x14ac:dyDescent="0.25">
      <c r="A430" s="8"/>
      <c r="B430" s="10">
        <v>4910</v>
      </c>
      <c r="C430" s="222">
        <v>0</v>
      </c>
      <c r="D430" s="222">
        <v>0</v>
      </c>
      <c r="E430" s="110">
        <f t="shared" ref="E430:E434" si="146">C430+D430</f>
        <v>0</v>
      </c>
      <c r="F430" s="137"/>
    </row>
    <row r="431" spans="1:6" s="6" customFormat="1" x14ac:dyDescent="0.25">
      <c r="A431" s="8"/>
      <c r="B431" s="10">
        <v>5410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6210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7210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8"/>
      <c r="B434" s="10">
        <v>8210</v>
      </c>
      <c r="C434" s="222">
        <v>0</v>
      </c>
      <c r="D434" s="222">
        <v>0</v>
      </c>
      <c r="E434" s="110">
        <f t="shared" si="146"/>
        <v>0</v>
      </c>
      <c r="F434" s="137"/>
    </row>
    <row r="435" spans="1:6" s="6" customFormat="1" x14ac:dyDescent="0.25">
      <c r="A435" s="20"/>
      <c r="B435" s="21" t="s">
        <v>87</v>
      </c>
      <c r="C435" s="71">
        <f>SUM(C428,C421,C412,C404,C396,C388,C380,C371,C363,C356,C349,C342,C335,C327,C320,C313,C305,C296,C288,C281,C272,C263,C255,C248,C240,C233,C225,C217)+SUM(C209,C201,C194,C187,C180,C173,C165,C158,C151,C144,C137,C130,C123,C115,C108,C101,C94,C86,C79,C71,C64,C56,C49,C41,C34,C27,C20,C12,C5)</f>
        <v>7986282</v>
      </c>
      <c r="D435" s="71">
        <f t="shared" ref="D435:E435" si="147">SUM(D428,D421,D412,D404,D396,D388,D380,D371,D363,D356,D349,D342,D335,D327,D320,D313,D305,D296,D288,D281,D272,D263,D255,D248,D240,D233,D225,D217)+SUM(D209,D201,D194,D187,D180,D173,D165,D158,D151,D144,D137,D130,D123,D115,D108,D101,D94,D86,D79,D71,D64,D56,D49,D41,D34,D27,D20,D12,D5)</f>
        <v>-201218</v>
      </c>
      <c r="E435" s="71">
        <f t="shared" si="147"/>
        <v>7785064</v>
      </c>
      <c r="F435" s="144"/>
    </row>
    <row r="436" spans="1:6" s="6" customFormat="1" x14ac:dyDescent="0.25">
      <c r="A436" s="22"/>
      <c r="B436" s="23" t="s">
        <v>88</v>
      </c>
      <c r="C436" s="72">
        <f>SUMIF($A$3:$A$434,"&gt;1000",C$3:C$434)-C435</f>
        <v>0</v>
      </c>
      <c r="D436" s="72">
        <f>SUMIF($A$3:$A$434,"&gt;1000",D$3:D$434)-D435</f>
        <v>0</v>
      </c>
      <c r="E436" s="72">
        <f>SUMIF($A$3:$A$434,"&gt;1000",E$3:E$434)-E435</f>
        <v>0</v>
      </c>
      <c r="F436" s="72"/>
    </row>
    <row r="437" spans="1:6" s="6" customFormat="1" x14ac:dyDescent="0.25">
      <c r="A437" s="22"/>
      <c r="B437" s="23"/>
      <c r="C437" s="72"/>
      <c r="D437" s="72"/>
      <c r="E437" s="72"/>
      <c r="F437" s="72"/>
    </row>
    <row r="438" spans="1:6" s="6" customFormat="1" x14ac:dyDescent="0.25">
      <c r="A438" s="82"/>
      <c r="B438" s="83" t="s">
        <v>89</v>
      </c>
      <c r="C438" s="73">
        <f>C3</f>
        <v>7976282</v>
      </c>
      <c r="D438" s="73">
        <f>D3</f>
        <v>-201218</v>
      </c>
      <c r="E438" s="73">
        <f>E3</f>
        <v>7775064</v>
      </c>
      <c r="F438" s="136"/>
    </row>
    <row r="439" spans="1:6" s="6" customFormat="1" x14ac:dyDescent="0.25">
      <c r="A439" s="82"/>
      <c r="B439" s="83" t="s">
        <v>90</v>
      </c>
      <c r="C439" s="73">
        <f>C303</f>
        <v>0</v>
      </c>
      <c r="D439" s="73">
        <f>D303</f>
        <v>0</v>
      </c>
      <c r="E439" s="73">
        <f>E303</f>
        <v>0</v>
      </c>
      <c r="F439" s="136"/>
    </row>
    <row r="440" spans="1:6" s="24" customFormat="1" x14ac:dyDescent="0.25">
      <c r="A440" s="82"/>
      <c r="B440" s="83" t="s">
        <v>91</v>
      </c>
      <c r="C440" s="73">
        <f>C378</f>
        <v>0</v>
      </c>
      <c r="D440" s="73">
        <f>D378</f>
        <v>0</v>
      </c>
      <c r="E440" s="73">
        <f>E378</f>
        <v>0</v>
      </c>
      <c r="F440" s="136"/>
    </row>
    <row r="441" spans="1:6" x14ac:dyDescent="0.25">
      <c r="A441" s="82"/>
      <c r="B441" s="83" t="s">
        <v>92</v>
      </c>
      <c r="C441" s="73">
        <f>C419</f>
        <v>10000</v>
      </c>
      <c r="D441" s="73">
        <f>D419</f>
        <v>0</v>
      </c>
      <c r="E441" s="73">
        <f>E419</f>
        <v>10000</v>
      </c>
      <c r="F441" s="136"/>
    </row>
    <row r="442" spans="1:6" s="25" customFormat="1" ht="12.75" x14ac:dyDescent="0.2">
      <c r="A442" s="82"/>
      <c r="B442" s="84" t="s">
        <v>93</v>
      </c>
      <c r="C442" s="74">
        <f t="shared" ref="C442:E442" si="148">SUM(C438:C441)</f>
        <v>7986282</v>
      </c>
      <c r="D442" s="74">
        <f t="shared" si="148"/>
        <v>-201218</v>
      </c>
      <c r="E442" s="74">
        <f t="shared" si="148"/>
        <v>7785064</v>
      </c>
      <c r="F442" s="144"/>
    </row>
    <row r="443" spans="1:6" x14ac:dyDescent="0.25">
      <c r="A443" s="82"/>
      <c r="B443" s="83" t="s">
        <v>88</v>
      </c>
      <c r="C443" s="73">
        <f>C442-C435</f>
        <v>0</v>
      </c>
      <c r="D443" s="73">
        <f>D442-D435</f>
        <v>0</v>
      </c>
      <c r="E443" s="73">
        <f>E442-E435</f>
        <v>0</v>
      </c>
      <c r="F443" s="136"/>
    </row>
    <row r="444" spans="1:6" x14ac:dyDescent="0.25">
      <c r="A444" s="82"/>
      <c r="B444" s="85"/>
      <c r="C444" s="72"/>
      <c r="D444" s="72"/>
      <c r="E444" s="72"/>
      <c r="F444" s="72"/>
    </row>
    <row r="445" spans="1:6" ht="22.5" x14ac:dyDescent="0.25">
      <c r="A445" s="86"/>
      <c r="B445" s="87" t="s">
        <v>94</v>
      </c>
      <c r="C445" s="75" t="s">
        <v>95</v>
      </c>
      <c r="D445" s="75" t="s">
        <v>95</v>
      </c>
      <c r="E445" s="75" t="s">
        <v>95</v>
      </c>
      <c r="F445" s="140"/>
    </row>
    <row r="446" spans="1:6" x14ac:dyDescent="0.25">
      <c r="A446" s="88">
        <v>11</v>
      </c>
      <c r="B446" s="89">
        <v>11</v>
      </c>
      <c r="C446" s="76">
        <f t="shared" ref="C446:E458" si="149">SUMIF($B$5:$B$435,$B446,C$5:C$435)</f>
        <v>190741</v>
      </c>
      <c r="D446" s="76">
        <f t="shared" si="149"/>
        <v>-20000</v>
      </c>
      <c r="E446" s="76">
        <f t="shared" si="149"/>
        <v>170741</v>
      </c>
      <c r="F446" s="141"/>
    </row>
    <row r="447" spans="1:6" x14ac:dyDescent="0.25">
      <c r="A447" s="90">
        <v>12</v>
      </c>
      <c r="B447" s="91">
        <v>12</v>
      </c>
      <c r="C447" s="76">
        <f t="shared" si="149"/>
        <v>554755</v>
      </c>
      <c r="D447" s="76">
        <f t="shared" si="149"/>
        <v>-14545</v>
      </c>
      <c r="E447" s="76">
        <f t="shared" si="149"/>
        <v>540210</v>
      </c>
      <c r="F447" s="141"/>
    </row>
    <row r="448" spans="1:6" x14ac:dyDescent="0.25">
      <c r="A448" s="90">
        <v>13</v>
      </c>
      <c r="B448" s="231">
        <v>13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5230</v>
      </c>
      <c r="C449" s="76">
        <f t="shared" si="149"/>
        <v>0</v>
      </c>
      <c r="D449" s="76">
        <f t="shared" si="149"/>
        <v>0</v>
      </c>
      <c r="E449" s="76">
        <f t="shared" si="149"/>
        <v>0</v>
      </c>
      <c r="F449" s="141"/>
    </row>
    <row r="450" spans="1:6" x14ac:dyDescent="0.25">
      <c r="A450" s="90">
        <v>52</v>
      </c>
      <c r="B450" s="92">
        <v>526</v>
      </c>
      <c r="C450" s="76">
        <f t="shared" si="149"/>
        <v>0</v>
      </c>
      <c r="D450" s="76">
        <f t="shared" si="149"/>
        <v>0</v>
      </c>
      <c r="E450" s="76">
        <f t="shared" si="149"/>
        <v>0</v>
      </c>
      <c r="F450" s="141"/>
    </row>
    <row r="451" spans="1:6" x14ac:dyDescent="0.25">
      <c r="A451" s="90">
        <v>52</v>
      </c>
      <c r="B451" s="92">
        <v>527</v>
      </c>
      <c r="C451" s="76">
        <f t="shared" si="149"/>
        <v>15363</v>
      </c>
      <c r="D451" s="76">
        <f t="shared" si="149"/>
        <v>0</v>
      </c>
      <c r="E451" s="76">
        <f t="shared" si="149"/>
        <v>15363</v>
      </c>
      <c r="F451" s="141"/>
    </row>
    <row r="452" spans="1:6" x14ac:dyDescent="0.25">
      <c r="A452" s="90">
        <v>52</v>
      </c>
      <c r="B452" s="92">
        <v>5212</v>
      </c>
      <c r="C452" s="76">
        <f t="shared" si="149"/>
        <v>10923</v>
      </c>
      <c r="D452" s="76">
        <f t="shared" si="149"/>
        <v>1077</v>
      </c>
      <c r="E452" s="76">
        <f t="shared" si="149"/>
        <v>12000</v>
      </c>
      <c r="F452" s="141"/>
    </row>
    <row r="453" spans="1:6" x14ac:dyDescent="0.25">
      <c r="A453" s="90">
        <v>32</v>
      </c>
      <c r="B453" s="93">
        <v>3210</v>
      </c>
      <c r="C453" s="76">
        <f t="shared" si="149"/>
        <v>50000</v>
      </c>
      <c r="D453" s="76">
        <f t="shared" si="149"/>
        <v>55000</v>
      </c>
      <c r="E453" s="76">
        <f t="shared" si="149"/>
        <v>105000</v>
      </c>
      <c r="F453" s="141"/>
    </row>
    <row r="454" spans="1:6" x14ac:dyDescent="0.25">
      <c r="A454" s="90">
        <v>49</v>
      </c>
      <c r="B454" s="93">
        <v>4910</v>
      </c>
      <c r="C454" s="76">
        <f t="shared" si="149"/>
        <v>47000</v>
      </c>
      <c r="D454" s="76">
        <f t="shared" si="149"/>
        <v>0</v>
      </c>
      <c r="E454" s="76">
        <f t="shared" si="149"/>
        <v>47000</v>
      </c>
      <c r="F454" s="141"/>
    </row>
    <row r="455" spans="1:6" x14ac:dyDescent="0.25">
      <c r="A455" s="90">
        <v>54</v>
      </c>
      <c r="B455" s="93">
        <v>5410</v>
      </c>
      <c r="C455" s="76">
        <f t="shared" si="149"/>
        <v>7117500</v>
      </c>
      <c r="D455" s="76">
        <f t="shared" si="149"/>
        <v>-222750</v>
      </c>
      <c r="E455" s="76">
        <f t="shared" si="149"/>
        <v>6894750</v>
      </c>
      <c r="F455" s="141"/>
    </row>
    <row r="456" spans="1:6" ht="13.5" customHeight="1" x14ac:dyDescent="0.25">
      <c r="A456" s="90">
        <v>62</v>
      </c>
      <c r="B456" s="93">
        <v>6210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25">
      <c r="A457" s="90">
        <v>72</v>
      </c>
      <c r="B457" s="93">
        <v>7210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0">
        <v>82</v>
      </c>
      <c r="B458" s="93">
        <v>8210</v>
      </c>
      <c r="C458" s="76">
        <f t="shared" si="149"/>
        <v>0</v>
      </c>
      <c r="D458" s="76">
        <f t="shared" si="149"/>
        <v>0</v>
      </c>
      <c r="E458" s="76">
        <f t="shared" si="149"/>
        <v>0</v>
      </c>
      <c r="F458" s="141"/>
    </row>
    <row r="459" spans="1:6" x14ac:dyDescent="0.25">
      <c r="A459" s="94"/>
      <c r="B459" s="95" t="s">
        <v>93</v>
      </c>
      <c r="C459" s="77">
        <f>SUM(C446:C458)</f>
        <v>7986282</v>
      </c>
      <c r="D459" s="77">
        <f>SUM(D446:D458)</f>
        <v>-201218</v>
      </c>
      <c r="E459" s="77">
        <f>SUM(E446:E458)</f>
        <v>7785064</v>
      </c>
      <c r="F459" s="142"/>
    </row>
    <row r="460" spans="1:6" x14ac:dyDescent="0.25">
      <c r="A460" s="82"/>
      <c r="B460" s="96"/>
      <c r="C460" s="76"/>
      <c r="D460" s="76"/>
      <c r="E460" s="76"/>
      <c r="F460" s="141"/>
    </row>
    <row r="461" spans="1:6" ht="22.5" x14ac:dyDescent="0.25">
      <c r="A461" s="82"/>
      <c r="B461" s="97" t="s">
        <v>106</v>
      </c>
      <c r="C461" s="78" t="s">
        <v>107</v>
      </c>
      <c r="D461" s="78" t="s">
        <v>107</v>
      </c>
      <c r="E461" s="78" t="s">
        <v>107</v>
      </c>
      <c r="F461" s="145"/>
    </row>
    <row r="462" spans="1:6" x14ac:dyDescent="0.25">
      <c r="A462" s="82"/>
      <c r="B462" s="89">
        <v>11</v>
      </c>
      <c r="C462" s="79">
        <f>C446-'POSEBNI DIO-za popuniti'!K1295</f>
        <v>0</v>
      </c>
      <c r="D462" s="79">
        <f>D446-'POSEBNI DIO-za popuniti'!L1295</f>
        <v>0</v>
      </c>
      <c r="E462" s="79">
        <f>E446-'POSEBNI DIO-za popuniti'!M1295</f>
        <v>0</v>
      </c>
      <c r="F462" s="146"/>
    </row>
    <row r="463" spans="1:6" x14ac:dyDescent="0.25">
      <c r="A463" s="82"/>
      <c r="B463" s="91">
        <v>12</v>
      </c>
      <c r="C463" s="79">
        <f>C447-'POSEBNI DIO-za popuniti'!K1296</f>
        <v>0</v>
      </c>
      <c r="D463" s="79">
        <f>D447-'POSEBNI DIO-za popuniti'!L1296</f>
        <v>0</v>
      </c>
      <c r="E463" s="79">
        <f>E447-'POSEBNI DIO-za popuniti'!M1296</f>
        <v>0</v>
      </c>
      <c r="F463" s="146"/>
    </row>
    <row r="464" spans="1:6" x14ac:dyDescent="0.25">
      <c r="A464" s="82"/>
      <c r="B464" s="231">
        <v>13</v>
      </c>
      <c r="C464" s="79">
        <f>C448-'POSEBNI DIO-za popuniti'!K1297</f>
        <v>0</v>
      </c>
      <c r="D464" s="79">
        <f>D448-'POSEBNI DIO-za popuniti'!L1297</f>
        <v>0</v>
      </c>
      <c r="E464" s="79">
        <f>E448-'POSEBNI DIO-za popuniti'!M1297</f>
        <v>0</v>
      </c>
      <c r="F464" s="146"/>
    </row>
    <row r="465" spans="1:6" x14ac:dyDescent="0.25">
      <c r="A465" s="82"/>
      <c r="B465" s="92">
        <v>5230</v>
      </c>
      <c r="C465" s="79">
        <f>C449-'POSEBNI DIO-za popuniti'!K1298</f>
        <v>0</v>
      </c>
      <c r="D465" s="79">
        <f>D449-'POSEBNI DIO-za popuniti'!L1298</f>
        <v>0</v>
      </c>
      <c r="E465" s="79">
        <f>E449-'POSEBNI DIO-za popuniti'!M1298</f>
        <v>0</v>
      </c>
      <c r="F465" s="146"/>
    </row>
    <row r="466" spans="1:6" x14ac:dyDescent="0.25">
      <c r="A466" s="82"/>
      <c r="B466" s="92">
        <v>526</v>
      </c>
      <c r="C466" s="79">
        <f>C450-'POSEBNI DIO-za popuniti'!K1299</f>
        <v>0</v>
      </c>
      <c r="D466" s="79">
        <f>D450-'POSEBNI DIO-za popuniti'!L1299</f>
        <v>0</v>
      </c>
      <c r="E466" s="79">
        <f>E450-'POSEBNI DIO-za popuniti'!M1299</f>
        <v>0</v>
      </c>
      <c r="F466" s="146"/>
    </row>
    <row r="467" spans="1:6" x14ac:dyDescent="0.25">
      <c r="A467" s="82"/>
      <c r="B467" s="92">
        <v>527</v>
      </c>
      <c r="C467" s="79">
        <f>C451-'POSEBNI DIO-za popuniti'!K1300</f>
        <v>0</v>
      </c>
      <c r="D467" s="79">
        <f>D451-'POSEBNI DIO-za popuniti'!L1300</f>
        <v>0</v>
      </c>
      <c r="E467" s="79">
        <f>E451-'POSEBNI DIO-za popuniti'!M1300</f>
        <v>0</v>
      </c>
      <c r="F467" s="146"/>
    </row>
    <row r="468" spans="1:6" x14ac:dyDescent="0.25">
      <c r="A468" s="82"/>
      <c r="B468" s="92">
        <v>5212</v>
      </c>
      <c r="C468" s="79">
        <f>C452-'POSEBNI DIO-za popuniti'!K1301</f>
        <v>0</v>
      </c>
      <c r="D468" s="79">
        <f>D452-'POSEBNI DIO-za popuniti'!L1301</f>
        <v>0</v>
      </c>
      <c r="E468" s="79">
        <f>E452-'POSEBNI DIO-za popuniti'!M1301</f>
        <v>0</v>
      </c>
      <c r="F468" s="146"/>
    </row>
    <row r="469" spans="1:6" x14ac:dyDescent="0.25">
      <c r="A469" s="82"/>
      <c r="B469" s="93">
        <v>3210</v>
      </c>
      <c r="C469" s="79">
        <f>C453-'POSEBNI DIO-za popuniti'!K1302</f>
        <v>0</v>
      </c>
      <c r="D469" s="79">
        <f>D453-'POSEBNI DIO-za popuniti'!L1302</f>
        <v>0</v>
      </c>
      <c r="E469" s="79">
        <f>E453-'POSEBNI DIO-za popuniti'!M1302</f>
        <v>0</v>
      </c>
      <c r="F469" s="146"/>
    </row>
    <row r="470" spans="1:6" x14ac:dyDescent="0.25">
      <c r="A470" s="82"/>
      <c r="B470" s="93">
        <v>4910</v>
      </c>
      <c r="C470" s="79">
        <f>C454-'POSEBNI DIO-za popuniti'!K1303</f>
        <v>0</v>
      </c>
      <c r="D470" s="79">
        <f>D454-'POSEBNI DIO-za popuniti'!L1303</f>
        <v>0</v>
      </c>
      <c r="E470" s="79">
        <f>E454-'POSEBNI DIO-za popuniti'!M1303</f>
        <v>0</v>
      </c>
      <c r="F470" s="146"/>
    </row>
    <row r="471" spans="1:6" x14ac:dyDescent="0.25">
      <c r="A471" s="82"/>
      <c r="B471" s="93">
        <v>5410</v>
      </c>
      <c r="C471" s="79">
        <f>C455-'POSEBNI DIO-za popuniti'!K1304</f>
        <v>0</v>
      </c>
      <c r="D471" s="79">
        <f>D455-'POSEBNI DIO-za popuniti'!L1304</f>
        <v>0</v>
      </c>
      <c r="E471" s="79">
        <f>E455-'POSEBNI DIO-za popuniti'!M1304</f>
        <v>0</v>
      </c>
      <c r="F471" s="146"/>
    </row>
    <row r="472" spans="1:6" x14ac:dyDescent="0.25">
      <c r="A472" s="82"/>
      <c r="B472" s="93">
        <v>6210</v>
      </c>
      <c r="C472" s="79">
        <f>C456-'POSEBNI DIO-za popuniti'!K1305</f>
        <v>0</v>
      </c>
      <c r="D472" s="79">
        <f>D456-'POSEBNI DIO-za popuniti'!L1305</f>
        <v>0</v>
      </c>
      <c r="E472" s="79">
        <f>E456-'POSEBNI DIO-za popuniti'!M1305</f>
        <v>0</v>
      </c>
      <c r="F472" s="146"/>
    </row>
    <row r="473" spans="1:6" x14ac:dyDescent="0.25">
      <c r="A473" s="82"/>
      <c r="B473" s="93">
        <v>7210</v>
      </c>
      <c r="C473" s="79">
        <f>C457-'POSEBNI DIO-za popuniti'!K1306</f>
        <v>0</v>
      </c>
      <c r="D473" s="79">
        <f>D457-'POSEBNI DIO-za popuniti'!L1306</f>
        <v>0</v>
      </c>
      <c r="E473" s="79">
        <f>E457-'POSEBNI DIO-za popuniti'!M1306</f>
        <v>0</v>
      </c>
      <c r="F473" s="146"/>
    </row>
    <row r="474" spans="1:6" x14ac:dyDescent="0.25">
      <c r="A474" s="82"/>
      <c r="B474" s="93">
        <v>8210</v>
      </c>
      <c r="C474" s="79">
        <f>C458-'POSEBNI DIO-za popuniti'!K1307</f>
        <v>0</v>
      </c>
      <c r="D474" s="79">
        <f>D458-'POSEBNI DIO-za popuniti'!L1307</f>
        <v>0</v>
      </c>
      <c r="E474" s="79">
        <f>E458-'POSEBNI DIO-za popuniti'!M1307</f>
        <v>0</v>
      </c>
      <c r="F474" s="146"/>
    </row>
    <row r="475" spans="1:6" x14ac:dyDescent="0.25">
      <c r="A475" s="94"/>
      <c r="B475" s="95" t="s">
        <v>93</v>
      </c>
      <c r="C475" s="77">
        <f>SUM(C462:C474)</f>
        <v>0</v>
      </c>
      <c r="D475" s="77">
        <f>SUM(D462:D474)</f>
        <v>0</v>
      </c>
      <c r="E475" s="77">
        <f t="shared" ref="E475" si="150">SUM(E462:E474)</f>
        <v>0</v>
      </c>
      <c r="F475" s="142"/>
    </row>
    <row r="1485" spans="1:6" x14ac:dyDescent="0.25">
      <c r="A1485"/>
      <c r="B1485"/>
      <c r="C1485" s="81"/>
      <c r="D1485" s="81"/>
      <c r="E1485" s="81"/>
      <c r="F1485" s="148"/>
    </row>
  </sheetData>
  <sheetProtection algorithmName="SHA-512" hashValue="rbHLy0ng9xfyVjFtkTsPb2+FrAoFCYwMe9MlVE2tyq9Ywnl/6sZeAsbnvEtEg4JUbLsDLYXP2bT0RvS6QFmv7Q==" saltValue="Fo9A3jd10XFWlvuoXaXGtA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1 F273:F279">
    <cfRule type="cellIs" dxfId="30" priority="32" operator="equal">
      <formula>0</formula>
    </cfRule>
  </conditionalFormatting>
  <conditionalFormatting sqref="F282:F287">
    <cfRule type="cellIs" dxfId="29" priority="30" operator="equal">
      <formula>0</formula>
    </cfRule>
  </conditionalFormatting>
  <conditionalFormatting sqref="F306:F311 F297:F302 F289:F294">
    <cfRule type="cellIs" dxfId="28" priority="29" operator="equal">
      <formula>0</formula>
    </cfRule>
  </conditionalFormatting>
  <conditionalFormatting sqref="F328:F333 F321:F326 F314:F319">
    <cfRule type="cellIs" dxfId="27" priority="28" operator="equal">
      <formula>0</formula>
    </cfRule>
  </conditionalFormatting>
  <conditionalFormatting sqref="F343:F348 F336:F341">
    <cfRule type="cellIs" dxfId="26" priority="27" operator="equal">
      <formula>0</formula>
    </cfRule>
  </conditionalFormatting>
  <conditionalFormatting sqref="F364:F369 F357:F362 F350:F355">
    <cfRule type="cellIs" dxfId="25" priority="26" operator="equal">
      <formula>0</formula>
    </cfRule>
  </conditionalFormatting>
  <conditionalFormatting sqref="F381:F386 F372:F377">
    <cfRule type="cellIs" dxfId="24" priority="25" operator="equal">
      <formula>0</formula>
    </cfRule>
  </conditionalFormatting>
  <conditionalFormatting sqref="F405:F410 F397:F402 F389:F394">
    <cfRule type="cellIs" dxfId="23" priority="24" operator="equal">
      <formula>0</formula>
    </cfRule>
  </conditionalFormatting>
  <conditionalFormatting sqref="F429:F434 F422:F427 F413:F418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1">
    <cfRule type="cellIs" dxfId="9" priority="10" operator="equal">
      <formula>0</formula>
    </cfRule>
  </conditionalFormatting>
  <conditionalFormatting sqref="C282:E287 C273:E274 C276:E279">
    <cfRule type="cellIs" dxfId="8" priority="9" operator="equal">
      <formula>0</formula>
    </cfRule>
  </conditionalFormatting>
  <conditionalFormatting sqref="C306:E311 C297:E302 C289:E294">
    <cfRule type="cellIs" dxfId="7" priority="8" operator="equal">
      <formula>0</formula>
    </cfRule>
  </conditionalFormatting>
  <conditionalFormatting sqref="C328:E333 C321:E326 C314:E319">
    <cfRule type="cellIs" dxfId="6" priority="7" operator="equal">
      <formula>0</formula>
    </cfRule>
  </conditionalFormatting>
  <conditionalFormatting sqref="C343:E348 C336:E341">
    <cfRule type="cellIs" dxfId="5" priority="6" operator="equal">
      <formula>0</formula>
    </cfRule>
  </conditionalFormatting>
  <conditionalFormatting sqref="C364:E369 C357:E362 C350:E355">
    <cfRule type="cellIs" dxfId="4" priority="5" operator="equal">
      <formula>0</formula>
    </cfRule>
  </conditionalFormatting>
  <conditionalFormatting sqref="C389:E394 C381:E386 C372:E377">
    <cfRule type="cellIs" dxfId="3" priority="4" operator="equal">
      <formula>0</formula>
    </cfRule>
  </conditionalFormatting>
  <conditionalFormatting sqref="C405:E410 C397:E402">
    <cfRule type="cellIs" dxfId="2" priority="3" operator="equal">
      <formula>0</formula>
    </cfRule>
  </conditionalFormatting>
  <conditionalFormatting sqref="C429:E434 C422:E427 C413:E418">
    <cfRule type="cellIs" dxfId="1" priority="2" operator="equal">
      <formula>0</formula>
    </cfRule>
  </conditionalFormatting>
  <conditionalFormatting sqref="C275:E275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86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64"/>
  <sheetViews>
    <sheetView zoomScaleNormal="100" workbookViewId="0">
      <pane xSplit="10" ySplit="2" topLeftCell="K1297" activePane="bottomRight" state="frozen"/>
      <selection activeCell="J13" sqref="J13"/>
      <selection pane="topRight" activeCell="J13" sqref="J13"/>
      <selection pane="bottomLeft" activeCell="J13" sqref="J13"/>
      <selection pane="bottomRight" activeCell="L85" sqref="L85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55" t="s">
        <v>267</v>
      </c>
      <c r="F1" s="255"/>
      <c r="G1" s="255"/>
      <c r="H1" s="255"/>
      <c r="I1" s="255"/>
      <c r="J1" s="255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SUM(K19,K104,K202,K1077)</f>
        <v>7986282</v>
      </c>
      <c r="L5" s="155">
        <f>SUM(L19,L104,L202,L1077)</f>
        <v>-201218</v>
      </c>
      <c r="M5" s="155">
        <f>SUM(M19,M104,M202,M1077)</f>
        <v>7785064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SUMIF($F$19:$F$1286,$G6,K$19:K$1286)</f>
        <v>190741</v>
      </c>
      <c r="L6" s="155">
        <f t="shared" si="4"/>
        <v>-20000</v>
      </c>
      <c r="M6" s="155">
        <f t="shared" si="4"/>
        <v>170741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554755</v>
      </c>
      <c r="L7" s="155">
        <f t="shared" si="4"/>
        <v>-14545</v>
      </c>
      <c r="M7" s="155">
        <f t="shared" si="4"/>
        <v>540210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50000</v>
      </c>
      <c r="L9" s="155">
        <f t="shared" si="4"/>
        <v>55000</v>
      </c>
      <c r="M9" s="155">
        <f t="shared" si="4"/>
        <v>105000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47000</v>
      </c>
      <c r="L10" s="155">
        <f t="shared" si="4"/>
        <v>0</v>
      </c>
      <c r="M10" s="155">
        <f t="shared" si="4"/>
        <v>47000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26286</v>
      </c>
      <c r="L12" s="155">
        <f t="shared" si="4"/>
        <v>1077</v>
      </c>
      <c r="M12" s="155">
        <f t="shared" si="4"/>
        <v>27363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7117500</v>
      </c>
      <c r="L13" s="155">
        <f t="shared" si="4"/>
        <v>-222750</v>
      </c>
      <c r="M13" s="155">
        <f t="shared" si="4"/>
        <v>6894750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0</v>
      </c>
      <c r="M15" s="155">
        <f t="shared" si="4"/>
        <v>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554755</v>
      </c>
      <c r="L19" s="161">
        <f>SUM(L20,L33,L41,L83)</f>
        <v>-14545</v>
      </c>
      <c r="M19" s="161">
        <f>SUM(M20,M33,M41,M83)</f>
        <v>540210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-5000</v>
      </c>
      <c r="M20" s="166">
        <f>SUM(M22)</f>
        <v>5000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-5000</v>
      </c>
      <c r="M21" s="171">
        <f>SUMIF($F22:$F32,$G21,M22:M32)</f>
        <v>5000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10000</v>
      </c>
      <c r="L22" s="176">
        <f t="shared" si="10"/>
        <v>-5000</v>
      </c>
      <c r="M22" s="176">
        <f t="shared" si="10"/>
        <v>5000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10000</v>
      </c>
      <c r="L23" s="176">
        <f t="shared" si="11"/>
        <v>-5000</v>
      </c>
      <c r="M23" s="176">
        <f t="shared" si="11"/>
        <v>5000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-5000</v>
      </c>
      <c r="M26" s="176">
        <f>SUM(M27:M31)</f>
        <v>5000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3000</v>
      </c>
      <c r="L27" s="196">
        <v>2000</v>
      </c>
      <c r="M27" s="180">
        <f>K27+L27</f>
        <v>5000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3000</v>
      </c>
      <c r="L30" s="196">
        <v>-3000</v>
      </c>
      <c r="M30" s="180">
        <f>K30+L30</f>
        <v>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4000</v>
      </c>
      <c r="L31" s="196">
        <v>-4000</v>
      </c>
      <c r="M31" s="180">
        <f>K31+L31</f>
        <v>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0</v>
      </c>
      <c r="M33" s="182">
        <f>SUM(M35)</f>
        <v>5000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0</v>
      </c>
      <c r="M34" s="171">
        <f>SUMIF($F35:$F40,$G34,M35:M40)</f>
        <v>5000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0</v>
      </c>
      <c r="M35" s="176">
        <f t="shared" si="13"/>
        <v>5000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0</v>
      </c>
      <c r="M36" s="176">
        <f>SUM(M37)</f>
        <v>5000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f t="shared" ref="L37:M37" si="15">SUM(L38:L39)</f>
        <v>0</v>
      </c>
      <c r="M37" s="176">
        <f t="shared" si="15"/>
        <v>5000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0</v>
      </c>
      <c r="M38" s="180">
        <f>K38+L38</f>
        <v>5000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192504</v>
      </c>
      <c r="L41" s="166">
        <f>SUM(L43)</f>
        <v>0</v>
      </c>
      <c r="M41" s="166">
        <f>SUM(M43)</f>
        <v>192504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192504</v>
      </c>
      <c r="L42" s="171">
        <f t="shared" si="16"/>
        <v>0</v>
      </c>
      <c r="M42" s="171">
        <f>SUMIF($F43:$F82,$G42,M43:M82)</f>
        <v>192504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192504</v>
      </c>
      <c r="L43" s="176">
        <f t="shared" si="17"/>
        <v>0</v>
      </c>
      <c r="M43" s="176">
        <f t="shared" si="17"/>
        <v>192504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192004</v>
      </c>
      <c r="L44" s="176">
        <f>SUM(L45,L49,L55,L67,L65)</f>
        <v>400</v>
      </c>
      <c r="M44" s="176">
        <f>SUM(M45,M49,M55,M67,M65)</f>
        <v>192404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18000</v>
      </c>
      <c r="L45" s="176">
        <f>SUM(L46:L48)</f>
        <v>2700</v>
      </c>
      <c r="M45" s="176">
        <f>SUM(M46:M48)</f>
        <v>20700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11500</v>
      </c>
      <c r="L46" s="196">
        <v>500</v>
      </c>
      <c r="M46" s="180">
        <f>K46+L46</f>
        <v>12000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1500</v>
      </c>
      <c r="L47" s="196">
        <v>1200</v>
      </c>
      <c r="M47" s="180">
        <f>K47+L47</f>
        <v>2700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5000</v>
      </c>
      <c r="L48" s="196">
        <v>1000</v>
      </c>
      <c r="M48" s="180">
        <f>K48+L48</f>
        <v>6000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73600</v>
      </c>
      <c r="L49" s="176">
        <f>SUM(L50:L54)</f>
        <v>5225</v>
      </c>
      <c r="M49" s="176">
        <f>SUM(M50:M54)</f>
        <v>78825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49500</v>
      </c>
      <c r="L50" s="196">
        <v>3425</v>
      </c>
      <c r="M50" s="180">
        <f>K50+L50</f>
        <v>52925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3600</v>
      </c>
      <c r="L51" s="196">
        <v>-500</v>
      </c>
      <c r="M51" s="180">
        <f>K51+L51</f>
        <v>3100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15000</v>
      </c>
      <c r="L52" s="196">
        <v>500</v>
      </c>
      <c r="M52" s="180">
        <f>K52+L52</f>
        <v>15500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3000</v>
      </c>
      <c r="L53" s="196">
        <v>2300</v>
      </c>
      <c r="M53" s="180">
        <f>K53+L53</f>
        <v>5300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2500</v>
      </c>
      <c r="L54" s="196">
        <v>-500</v>
      </c>
      <c r="M54" s="180">
        <f>K54+L54</f>
        <v>2000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84004</v>
      </c>
      <c r="L55" s="176">
        <f>SUM(L56:L64)</f>
        <v>-6425</v>
      </c>
      <c r="M55" s="176">
        <f>SUM(M56:M64)</f>
        <v>77579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28060</v>
      </c>
      <c r="L56" s="196">
        <v>-660</v>
      </c>
      <c r="M56" s="180">
        <f t="shared" ref="M56:M64" si="18">K56+L56</f>
        <v>27400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3000</v>
      </c>
      <c r="L57" s="196">
        <v>0</v>
      </c>
      <c r="M57" s="180">
        <f t="shared" si="18"/>
        <v>3000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0</v>
      </c>
      <c r="L58" s="196">
        <v>0</v>
      </c>
      <c r="M58" s="180">
        <f t="shared" si="18"/>
        <v>0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30200</v>
      </c>
      <c r="L59" s="196">
        <v>-6635</v>
      </c>
      <c r="M59" s="180">
        <f t="shared" si="18"/>
        <v>23565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5000</v>
      </c>
      <c r="L60" s="196">
        <v>500</v>
      </c>
      <c r="M60" s="180">
        <f t="shared" si="18"/>
        <v>5500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5000</v>
      </c>
      <c r="L61" s="196">
        <v>-300</v>
      </c>
      <c r="M61" s="180">
        <f t="shared" si="18"/>
        <v>4700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8000</v>
      </c>
      <c r="L62" s="196">
        <v>0</v>
      </c>
      <c r="M62" s="180">
        <f t="shared" si="18"/>
        <v>8000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4744</v>
      </c>
      <c r="L63" s="196">
        <v>670</v>
      </c>
      <c r="M63" s="180">
        <f t="shared" si="18"/>
        <v>5414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0</v>
      </c>
      <c r="L64" s="196">
        <v>0</v>
      </c>
      <c r="M64" s="180">
        <f t="shared" si="18"/>
        <v>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16400</v>
      </c>
      <c r="L67" s="176">
        <f>SUM(L68:L72)</f>
        <v>-1100</v>
      </c>
      <c r="M67" s="176">
        <f>SUM(M68:M72)</f>
        <v>15300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2000</v>
      </c>
      <c r="L69" s="196">
        <v>0</v>
      </c>
      <c r="M69" s="180">
        <f>K69+L69</f>
        <v>2000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600</v>
      </c>
      <c r="L70" s="196">
        <v>-500</v>
      </c>
      <c r="M70" s="180">
        <f>K70+L70</f>
        <v>100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800</v>
      </c>
      <c r="L71" s="196">
        <v>-600</v>
      </c>
      <c r="M71" s="180">
        <f>K71+L71</f>
        <v>200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13000</v>
      </c>
      <c r="L72" s="196">
        <v>0</v>
      </c>
      <c r="M72" s="180">
        <f>K72+L72</f>
        <v>13000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0</v>
      </c>
      <c r="L73" s="176">
        <f>SUM(L74)</f>
        <v>0</v>
      </c>
      <c r="M73" s="176">
        <f>SUM(M74)</f>
        <v>0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0</v>
      </c>
      <c r="L74" s="176">
        <f>SUM(L75:L78)</f>
        <v>0</v>
      </c>
      <c r="M74" s="176">
        <f>SUM(M75:M78)</f>
        <v>0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0</v>
      </c>
      <c r="L75" s="196">
        <v>0</v>
      </c>
      <c r="M75" s="180">
        <f>K75+L75</f>
        <v>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79">
        <v>2078</v>
      </c>
      <c r="J76" s="242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5.5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500</v>
      </c>
      <c r="L79" s="176">
        <f>SUM(L80)</f>
        <v>-400</v>
      </c>
      <c r="M79" s="176">
        <f>SUM(M80)</f>
        <v>100</v>
      </c>
      <c r="N79" s="172"/>
    </row>
    <row r="80" spans="1:14" ht="25.5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500</v>
      </c>
      <c r="L80" s="176">
        <f t="shared" si="23"/>
        <v>-400</v>
      </c>
      <c r="M80" s="176">
        <f t="shared" si="23"/>
        <v>100</v>
      </c>
      <c r="N80" s="172"/>
    </row>
    <row r="81" spans="1:14" ht="25.5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500</v>
      </c>
      <c r="L81" s="196">
        <v>-400</v>
      </c>
      <c r="M81" s="180">
        <f>K81+L81</f>
        <v>100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347251</v>
      </c>
      <c r="L83" s="166">
        <f>SUM(L86)</f>
        <v>-9545</v>
      </c>
      <c r="M83" s="166">
        <f>SUM(M86)</f>
        <v>337706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347251</v>
      </c>
      <c r="L84" s="171">
        <f t="shared" si="24"/>
        <v>-9545</v>
      </c>
      <c r="M84" s="171">
        <f>SUMIF($F86:$F103,$G84,M86:M103)</f>
        <v>337706</v>
      </c>
      <c r="N84" s="172"/>
    </row>
    <row r="85" spans="1:14" ht="38.25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347251</v>
      </c>
      <c r="L86" s="176">
        <f t="shared" si="30"/>
        <v>-9545</v>
      </c>
      <c r="M86" s="176">
        <f t="shared" si="30"/>
        <v>337706</v>
      </c>
      <c r="N86" s="172"/>
    </row>
    <row r="87" spans="1:14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347251</v>
      </c>
      <c r="L87" s="176">
        <f>SUM(L88,L93,L101)</f>
        <v>-9545</v>
      </c>
      <c r="M87" s="176">
        <f>SUM(M88,M93,M101)</f>
        <v>337706</v>
      </c>
    </row>
    <row r="88" spans="1:14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236251</v>
      </c>
      <c r="L88" s="176">
        <f>SUM(L89:L92)</f>
        <v>-20000</v>
      </c>
      <c r="M88" s="176">
        <f>SUM(M89:M92)</f>
        <v>216251</v>
      </c>
    </row>
    <row r="89" spans="1:14" ht="25.5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1000</v>
      </c>
      <c r="L89" s="196">
        <v>0</v>
      </c>
      <c r="M89" s="180">
        <f>K89+L89</f>
        <v>1000</v>
      </c>
      <c r="N89" s="38">
        <v>121</v>
      </c>
    </row>
    <row r="90" spans="1:14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235251</v>
      </c>
      <c r="L90" s="196">
        <v>-20000</v>
      </c>
      <c r="M90" s="180">
        <f>K90+L90</f>
        <v>215251</v>
      </c>
      <c r="N90" s="38">
        <v>121</v>
      </c>
    </row>
    <row r="91" spans="1:14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111000</v>
      </c>
      <c r="L93" s="176">
        <f>SUM(L94:L100)</f>
        <v>10455</v>
      </c>
      <c r="M93" s="176">
        <f>SUM(M94:M100)</f>
        <v>121455</v>
      </c>
      <c r="N93" s="172"/>
    </row>
    <row r="94" spans="1:14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75000</v>
      </c>
      <c r="L95" s="196">
        <v>10455</v>
      </c>
      <c r="M95" s="180">
        <f t="shared" si="36"/>
        <v>85455</v>
      </c>
      <c r="N95" s="38">
        <v>121</v>
      </c>
    </row>
    <row r="96" spans="1:14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24000</v>
      </c>
      <c r="L96" s="196">
        <v>0</v>
      </c>
      <c r="M96" s="180">
        <f t="shared" si="36"/>
        <v>24000</v>
      </c>
      <c r="N96" s="38">
        <v>121</v>
      </c>
    </row>
    <row r="97" spans="1:14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12000</v>
      </c>
      <c r="L98" s="196">
        <v>0</v>
      </c>
      <c r="M98" s="180">
        <f t="shared" si="36"/>
        <v>12000</v>
      </c>
      <c r="N98" s="38">
        <v>121</v>
      </c>
    </row>
    <row r="99" spans="1:14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5.5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5.5" hidden="1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5.5" hidden="1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5.5" hidden="1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hidden="1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5.5" hidden="1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5.5" hidden="1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hidden="1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hidden="1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SUM(K203,K601)</f>
        <v>7214500</v>
      </c>
      <c r="L202" s="161">
        <f>SUM(L203,L601)</f>
        <v>-167750</v>
      </c>
      <c r="M202" s="161">
        <f t="shared" ref="M202" si="67">SUM(M203,M601)</f>
        <v>7046750</v>
      </c>
      <c r="N202" s="172"/>
    </row>
    <row r="203" spans="1:14" ht="25.5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SUM(K210,K507)</f>
        <v>7214500</v>
      </c>
      <c r="L203" s="182">
        <f t="shared" si="68"/>
        <v>-167750</v>
      </c>
      <c r="M203" s="182">
        <f t="shared" si="68"/>
        <v>7046750</v>
      </c>
      <c r="N203" s="172"/>
    </row>
    <row r="204" spans="1:14" ht="25.5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SUMIF($F210:$F600,$G204,K210:K600)</f>
        <v>50000</v>
      </c>
      <c r="L204" s="171">
        <f>SUMIF($F210:$F600,$G204,L210:L600)</f>
        <v>55000</v>
      </c>
      <c r="M204" s="171">
        <f>SUMIF($F210:$F600,$G204,M210:M600)</f>
        <v>105000</v>
      </c>
      <c r="N204" s="172"/>
    </row>
    <row r="205" spans="1:14" ht="25.5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SUMIF($F210:$F600,$G205,K210:K600)</f>
        <v>47000</v>
      </c>
      <c r="L205" s="171">
        <f>SUMIF($F210:$F600,$G205,L210:L600)</f>
        <v>0</v>
      </c>
      <c r="M205" s="171">
        <f t="shared" ref="M205" si="69">SUMIF($F210:$F600,$G205,M210:M600)</f>
        <v>47000</v>
      </c>
      <c r="N205" s="172"/>
    </row>
    <row r="206" spans="1:14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SUMIF($F210:$F600,$G206,K210:K600)</f>
        <v>7117500</v>
      </c>
      <c r="L206" s="171">
        <f>SUMIF($F210:$F600,$G206,L210:L600)</f>
        <v>-222750</v>
      </c>
      <c r="M206" s="171">
        <f t="shared" ref="M206" si="70">SUMIF($F210:$F600,$G206,M210:M600)</f>
        <v>6894750</v>
      </c>
      <c r="N206" s="172"/>
    </row>
    <row r="207" spans="1:14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SUMIF($F210:$F600,$G207,K210:K600)</f>
        <v>0</v>
      </c>
      <c r="L207" s="171">
        <f>SUMIF($F210:$F600,$G207,L210:L600)</f>
        <v>0</v>
      </c>
      <c r="M207" s="171">
        <f t="shared" ref="M207" si="71">SUMIF($F210:$F600,$G207,M210:M600)</f>
        <v>0</v>
      </c>
      <c r="N207" s="172"/>
    </row>
    <row r="208" spans="1:14" ht="5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SUMIF($F210:$F600,$G208,K210:K600)</f>
        <v>0</v>
      </c>
      <c r="L208" s="171">
        <f>SUMIF($F210:$F600,$G208,L210:L600)</f>
        <v>0</v>
      </c>
      <c r="M208" s="171">
        <f t="shared" ref="M208" si="72">SUMIF($F210:$F600,$G208,M210:M600)</f>
        <v>0</v>
      </c>
      <c r="N208" s="172"/>
    </row>
    <row r="209" spans="1:14" ht="25.5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SUMIF($F210:$F600,$G209,K210:K600)</f>
        <v>0</v>
      </c>
      <c r="L209" s="171">
        <f>SUMIF($F210:$F600,$G209,L210:L600)</f>
        <v>0</v>
      </c>
      <c r="M209" s="171">
        <f t="shared" ref="M209" si="73">SUMIF($F210:$F600,$G209,M210:M600)</f>
        <v>0</v>
      </c>
      <c r="N209" s="172"/>
    </row>
    <row r="210" spans="1:14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SUM(K211,K251,K419,K445,K485,K499)</f>
        <v>7026500</v>
      </c>
      <c r="L210" s="176">
        <f t="shared" si="74"/>
        <v>-143750</v>
      </c>
      <c r="M210" s="176">
        <f t="shared" si="74"/>
        <v>6882750</v>
      </c>
    </row>
    <row r="211" spans="1:14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6464750</v>
      </c>
      <c r="L211" s="176">
        <f>SUM(L212,L231,L238)</f>
        <v>-126000</v>
      </c>
      <c r="M211" s="176">
        <f t="shared" ref="M211" si="75">SUM(M212,M231,M238)</f>
        <v>6338750</v>
      </c>
      <c r="N211" s="172"/>
    </row>
    <row r="212" spans="1:14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5385000</v>
      </c>
      <c r="L212" s="176">
        <f>SUM(L213:L230)</f>
        <v>-65000</v>
      </c>
      <c r="M212" s="176">
        <f t="shared" ref="M212" si="76">SUM(M213:M230)</f>
        <v>5320000</v>
      </c>
      <c r="N212" s="172"/>
    </row>
    <row r="213" spans="1:14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49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50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50"/>
      <c r="K215" s="196">
        <v>5385000</v>
      </c>
      <c r="L215" s="196">
        <v>-65000</v>
      </c>
      <c r="M215" s="196">
        <f t="shared" si="77"/>
        <v>5320000</v>
      </c>
      <c r="N215" s="172">
        <v>5410</v>
      </c>
    </row>
    <row r="216" spans="1:14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50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50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51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49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50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50"/>
      <c r="K221" s="196">
        <v>0</v>
      </c>
      <c r="L221" s="196">
        <v>0</v>
      </c>
      <c r="M221" s="196">
        <f t="shared" si="77"/>
        <v>0</v>
      </c>
      <c r="N221" s="172">
        <v>5410</v>
      </c>
    </row>
    <row r="222" spans="1:14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50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50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51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49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50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50"/>
      <c r="K227" s="196">
        <v>0</v>
      </c>
      <c r="L227" s="196">
        <v>0</v>
      </c>
      <c r="M227" s="196">
        <f t="shared" si="77"/>
        <v>0</v>
      </c>
      <c r="N227" s="172">
        <v>5410</v>
      </c>
    </row>
    <row r="228" spans="1:14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50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50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51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247500</v>
      </c>
      <c r="L231" s="176">
        <f>SUM(L232:L237)</f>
        <v>-32500</v>
      </c>
      <c r="M231" s="176">
        <f t="shared" ref="M231" si="80">SUM(M232:M237)</f>
        <v>215000</v>
      </c>
      <c r="N231" s="172"/>
    </row>
    <row r="232" spans="1:14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49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50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50"/>
      <c r="K234" s="196">
        <v>247500</v>
      </c>
      <c r="L234" s="196">
        <v>-32500</v>
      </c>
      <c r="M234" s="196">
        <f t="shared" si="81"/>
        <v>215000</v>
      </c>
      <c r="N234" s="172">
        <v>5410</v>
      </c>
    </row>
    <row r="235" spans="1:14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50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50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51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832250</v>
      </c>
      <c r="L238" s="176">
        <f>SUM(L239:L250)</f>
        <v>-28500</v>
      </c>
      <c r="M238" s="176">
        <f>SUM(M239:M250)</f>
        <v>803750</v>
      </c>
      <c r="N238" s="172"/>
    </row>
    <row r="239" spans="1:14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49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50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50"/>
      <c r="K241" s="196">
        <v>828500</v>
      </c>
      <c r="L241" s="196">
        <v>-27500</v>
      </c>
      <c r="M241" s="196">
        <f t="shared" si="83"/>
        <v>801000</v>
      </c>
      <c r="N241" s="172">
        <v>5410</v>
      </c>
    </row>
    <row r="242" spans="1:14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50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50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51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49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50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50"/>
      <c r="K247" s="196">
        <v>3750</v>
      </c>
      <c r="L247" s="196">
        <v>-1000</v>
      </c>
      <c r="M247" s="196">
        <f t="shared" si="83"/>
        <v>2750</v>
      </c>
      <c r="N247" s="172">
        <v>5410</v>
      </c>
    </row>
    <row r="248" spans="1:14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50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50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51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481500</v>
      </c>
      <c r="L251" s="176">
        <f>SUM(L252,L277,L314,L376,L369)</f>
        <v>13500</v>
      </c>
      <c r="M251" s="176">
        <f t="shared" ref="M251" si="84">SUM(M252,M277,M314,M376,M369)</f>
        <v>495000</v>
      </c>
      <c r="N251" s="172"/>
    </row>
    <row r="252" spans="1:14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260000</v>
      </c>
      <c r="L252" s="176">
        <f>SUM(L253:L276)</f>
        <v>17000</v>
      </c>
      <c r="M252" s="176">
        <f t="shared" ref="M252" si="85">SUM(M253:M276)</f>
        <v>277000</v>
      </c>
      <c r="N252" s="172"/>
    </row>
    <row r="253" spans="1:14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49" t="s">
        <v>127</v>
      </c>
      <c r="K253" s="196">
        <v>0</v>
      </c>
      <c r="L253" s="196">
        <v>0</v>
      </c>
      <c r="M253" s="196">
        <f t="shared" ref="M253:M276" si="86">K253+L253</f>
        <v>0</v>
      </c>
      <c r="N253" s="172">
        <v>3210</v>
      </c>
    </row>
    <row r="254" spans="1:14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50"/>
      <c r="K254" s="196">
        <v>5000</v>
      </c>
      <c r="L254" s="196">
        <v>-2000</v>
      </c>
      <c r="M254" s="196">
        <f t="shared" si="86"/>
        <v>3000</v>
      </c>
      <c r="N254" s="172">
        <v>4910</v>
      </c>
    </row>
    <row r="255" spans="1:14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50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50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50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51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49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50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50"/>
      <c r="K261" s="196">
        <v>250000</v>
      </c>
      <c r="L261" s="196">
        <v>20000</v>
      </c>
      <c r="M261" s="196">
        <f t="shared" si="86"/>
        <v>270000</v>
      </c>
      <c r="N261" s="172">
        <v>5410</v>
      </c>
    </row>
    <row r="262" spans="1:14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50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50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51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49" t="s">
        <v>129</v>
      </c>
      <c r="K265" s="196">
        <v>5000</v>
      </c>
      <c r="L265" s="196">
        <v>-1000</v>
      </c>
      <c r="M265" s="196">
        <f t="shared" si="86"/>
        <v>4000</v>
      </c>
      <c r="N265" s="172">
        <v>3210</v>
      </c>
    </row>
    <row r="266" spans="1:14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50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50"/>
      <c r="K267" s="196">
        <v>0</v>
      </c>
      <c r="L267" s="196">
        <v>0</v>
      </c>
      <c r="M267" s="196">
        <f t="shared" si="86"/>
        <v>0</v>
      </c>
      <c r="N267" s="172">
        <v>5410</v>
      </c>
    </row>
    <row r="268" spans="1:14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50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50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51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49" t="s">
        <v>130</v>
      </c>
      <c r="K271" s="196">
        <v>0</v>
      </c>
      <c r="L271" s="196">
        <v>0</v>
      </c>
      <c r="M271" s="196">
        <f t="shared" si="86"/>
        <v>0</v>
      </c>
      <c r="N271" s="172">
        <v>3210</v>
      </c>
    </row>
    <row r="272" spans="1:14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50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50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50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50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51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70000</v>
      </c>
      <c r="L277" s="176">
        <f>SUM(L278:L313)</f>
        <v>-10000</v>
      </c>
      <c r="M277" s="176">
        <f t="shared" ref="M277" si="87">SUM(M278:M313)</f>
        <v>60000</v>
      </c>
      <c r="N277" s="172"/>
    </row>
    <row r="278" spans="1:14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49" t="s">
        <v>132</v>
      </c>
      <c r="K278" s="196">
        <v>5000</v>
      </c>
      <c r="L278" s="196">
        <v>0</v>
      </c>
      <c r="M278" s="196">
        <f t="shared" ref="M278:M313" si="88">K278+L278</f>
        <v>5000</v>
      </c>
      <c r="N278" s="172">
        <v>3210</v>
      </c>
    </row>
    <row r="279" spans="1:14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50"/>
      <c r="K279" s="196">
        <v>5000</v>
      </c>
      <c r="L279" s="196">
        <v>-3000</v>
      </c>
      <c r="M279" s="196">
        <f t="shared" si="88"/>
        <v>2000</v>
      </c>
      <c r="N279" s="172">
        <v>4910</v>
      </c>
    </row>
    <row r="280" spans="1:14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50"/>
      <c r="K280" s="196">
        <v>10000</v>
      </c>
      <c r="L280" s="196">
        <v>-7000</v>
      </c>
      <c r="M280" s="196">
        <f t="shared" si="88"/>
        <v>3000</v>
      </c>
      <c r="N280" s="172">
        <v>5410</v>
      </c>
    </row>
    <row r="281" spans="1:14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50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50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51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49" t="s">
        <v>133</v>
      </c>
      <c r="K284" s="196">
        <v>0</v>
      </c>
      <c r="L284" s="196">
        <v>50000</v>
      </c>
      <c r="M284" s="196">
        <f t="shared" si="88"/>
        <v>50000</v>
      </c>
      <c r="N284" s="172">
        <v>3210</v>
      </c>
    </row>
    <row r="285" spans="1:14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50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50"/>
      <c r="K286" s="196">
        <v>50000</v>
      </c>
      <c r="L286" s="196">
        <v>-50000</v>
      </c>
      <c r="M286" s="196">
        <f t="shared" si="88"/>
        <v>0</v>
      </c>
      <c r="N286" s="172">
        <v>5410</v>
      </c>
    </row>
    <row r="287" spans="1:14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50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50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51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49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50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50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50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50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51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49" t="s">
        <v>168</v>
      </c>
      <c r="K296" s="196">
        <v>0</v>
      </c>
      <c r="L296" s="196">
        <v>0</v>
      </c>
      <c r="M296" s="196">
        <f t="shared" si="88"/>
        <v>0</v>
      </c>
      <c r="N296" s="172">
        <v>3210</v>
      </c>
    </row>
    <row r="297" spans="1:14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50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50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50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50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51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49" t="s">
        <v>135</v>
      </c>
      <c r="K302" s="196">
        <v>0</v>
      </c>
      <c r="L302" s="196">
        <v>0</v>
      </c>
      <c r="M302" s="196">
        <f t="shared" si="88"/>
        <v>0</v>
      </c>
      <c r="N302" s="172">
        <v>3210</v>
      </c>
    </row>
    <row r="303" spans="1:14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50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50"/>
      <c r="K304" s="196">
        <v>0</v>
      </c>
      <c r="L304" s="196">
        <v>0</v>
      </c>
      <c r="M304" s="196">
        <f t="shared" si="88"/>
        <v>0</v>
      </c>
      <c r="N304" s="172">
        <v>5410</v>
      </c>
    </row>
    <row r="305" spans="1:14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50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50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51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49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50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50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50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50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51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4000</v>
      </c>
      <c r="L314" s="176">
        <f>SUM(L315:L368)</f>
        <v>0</v>
      </c>
      <c r="M314" s="176">
        <f t="shared" ref="M314" si="90">SUM(M315:M368)</f>
        <v>4000</v>
      </c>
      <c r="N314" s="172"/>
    </row>
    <row r="315" spans="1:14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49" t="s">
        <v>137</v>
      </c>
      <c r="K315" s="196">
        <v>0</v>
      </c>
      <c r="L315" s="196">
        <v>0</v>
      </c>
      <c r="M315" s="196">
        <f t="shared" ref="M315:M346" si="91">K315+L315</f>
        <v>0</v>
      </c>
      <c r="N315" s="172">
        <v>3210</v>
      </c>
    </row>
    <row r="316" spans="1:14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50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50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50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50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51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49" t="s">
        <v>138</v>
      </c>
      <c r="K321" s="196">
        <v>4000</v>
      </c>
      <c r="L321" s="196">
        <v>0</v>
      </c>
      <c r="M321" s="196">
        <f t="shared" si="91"/>
        <v>4000</v>
      </c>
      <c r="N321" s="172">
        <v>3210</v>
      </c>
    </row>
    <row r="322" spans="1:14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50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50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50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50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51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49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50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50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50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50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51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49" t="s">
        <v>140</v>
      </c>
      <c r="K333" s="196">
        <v>0</v>
      </c>
      <c r="L333" s="196">
        <v>0</v>
      </c>
      <c r="M333" s="196">
        <f t="shared" si="91"/>
        <v>0</v>
      </c>
      <c r="N333" s="172">
        <v>3210</v>
      </c>
    </row>
    <row r="334" spans="1:14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50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50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50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50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51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49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50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50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50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50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51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49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50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50"/>
      <c r="K347" s="196">
        <v>0</v>
      </c>
      <c r="L347" s="196">
        <v>0</v>
      </c>
      <c r="M347" s="196">
        <f t="shared" ref="M347:M368" si="95">K347+L347</f>
        <v>0</v>
      </c>
      <c r="N347" s="172">
        <v>5410</v>
      </c>
    </row>
    <row r="348" spans="1:14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50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50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51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49" t="s">
        <v>164</v>
      </c>
      <c r="K351" s="196">
        <v>0</v>
      </c>
      <c r="L351" s="196">
        <v>0</v>
      </c>
      <c r="M351" s="196">
        <f t="shared" si="95"/>
        <v>0</v>
      </c>
      <c r="N351" s="172">
        <v>3210</v>
      </c>
    </row>
    <row r="352" spans="1:14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50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50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50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50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51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49" t="s">
        <v>144</v>
      </c>
      <c r="K357" s="196">
        <v>0</v>
      </c>
      <c r="L357" s="196">
        <v>0</v>
      </c>
      <c r="M357" s="196">
        <f t="shared" si="95"/>
        <v>0</v>
      </c>
      <c r="N357" s="172">
        <v>3210</v>
      </c>
    </row>
    <row r="358" spans="1:14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50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50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50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50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51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49" t="s">
        <v>145</v>
      </c>
      <c r="K363" s="196">
        <v>0</v>
      </c>
      <c r="L363" s="196">
        <v>0</v>
      </c>
      <c r="M363" s="196">
        <f t="shared" si="95"/>
        <v>0</v>
      </c>
      <c r="N363" s="172">
        <v>3210</v>
      </c>
    </row>
    <row r="364" spans="1:14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50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50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50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50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51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49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50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50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50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50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51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147500</v>
      </c>
      <c r="L376" s="176">
        <f t="shared" ref="L376:M376" si="101">SUM(L377:L418)</f>
        <v>6500</v>
      </c>
      <c r="M376" s="176">
        <f t="shared" si="101"/>
        <v>154000</v>
      </c>
      <c r="N376" s="172"/>
    </row>
    <row r="377" spans="1:14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49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50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50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50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50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51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49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50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50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50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50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51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49" t="s">
        <v>149</v>
      </c>
      <c r="K389" s="196">
        <v>0</v>
      </c>
      <c r="L389" s="196">
        <v>0</v>
      </c>
      <c r="M389" s="196">
        <f t="shared" si="102"/>
        <v>0</v>
      </c>
      <c r="N389" s="172">
        <v>3210</v>
      </c>
    </row>
    <row r="390" spans="1:14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50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50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50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50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51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83" si="103">IF(H395&gt;0,LEFT(E395,3),"  ")</f>
        <v xml:space="preserve">  </v>
      </c>
      <c r="D395" s="35" t="str">
        <f t="shared" ref="D395:D483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49" t="s">
        <v>150</v>
      </c>
      <c r="K395" s="196">
        <v>0</v>
      </c>
      <c r="L395" s="196">
        <v>0</v>
      </c>
      <c r="M395" s="196">
        <f t="shared" si="102"/>
        <v>0</v>
      </c>
      <c r="N395" s="172">
        <v>3210</v>
      </c>
    </row>
    <row r="396" spans="1:14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50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50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50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50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51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49" t="s">
        <v>151</v>
      </c>
      <c r="K401" s="196">
        <v>0</v>
      </c>
      <c r="L401" s="196">
        <v>0</v>
      </c>
      <c r="M401" s="196">
        <f t="shared" si="102"/>
        <v>0</v>
      </c>
      <c r="N401" s="172">
        <v>3210</v>
      </c>
    </row>
    <row r="402" spans="1:14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50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50"/>
      <c r="K403" s="196">
        <v>32500</v>
      </c>
      <c r="L403" s="196">
        <v>-5500</v>
      </c>
      <c r="M403" s="196">
        <f t="shared" si="102"/>
        <v>27000</v>
      </c>
      <c r="N403" s="172">
        <v>5410</v>
      </c>
    </row>
    <row r="404" spans="1:14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50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25">
      <c r="A405" s="27">
        <f t="shared" si="98"/>
        <v>3295</v>
      </c>
      <c r="B405" s="28" t="str">
        <f t="shared" ref="B405:B543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50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51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49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50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50"/>
      <c r="K409" s="196">
        <v>75000</v>
      </c>
      <c r="L409" s="196">
        <v>-10000</v>
      </c>
      <c r="M409" s="196">
        <f t="shared" si="102"/>
        <v>65000</v>
      </c>
      <c r="N409" s="172">
        <v>5410</v>
      </c>
    </row>
    <row r="410" spans="1:14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50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50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51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49" t="s">
        <v>147</v>
      </c>
      <c r="K413" s="196">
        <v>20000</v>
      </c>
      <c r="L413" s="196">
        <v>0</v>
      </c>
      <c r="M413" s="196">
        <f t="shared" si="102"/>
        <v>20000</v>
      </c>
      <c r="N413" s="172">
        <v>3210</v>
      </c>
    </row>
    <row r="414" spans="1:14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50"/>
      <c r="K414" s="196">
        <v>20000</v>
      </c>
      <c r="L414" s="196">
        <v>22000</v>
      </c>
      <c r="M414" s="196">
        <f t="shared" si="102"/>
        <v>42000</v>
      </c>
      <c r="N414" s="172">
        <v>4910</v>
      </c>
    </row>
    <row r="415" spans="1:14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50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50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50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51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70250</v>
      </c>
      <c r="L419" s="176">
        <f>SUM(L420)</f>
        <v>-23250</v>
      </c>
      <c r="M419" s="176">
        <f t="shared" ref="M419" si="106">SUM(M420)</f>
        <v>47000</v>
      </c>
      <c r="N419" s="172"/>
    </row>
    <row r="420" spans="1:14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70250</v>
      </c>
      <c r="L420" s="176">
        <f t="shared" ref="L420:M420" si="108">SUM(L421:L444)</f>
        <v>-23250</v>
      </c>
      <c r="M420" s="176">
        <f t="shared" si="108"/>
        <v>47000</v>
      </c>
      <c r="N420" s="172"/>
    </row>
    <row r="421" spans="1:14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49" t="s">
        <v>154</v>
      </c>
      <c r="K421" s="196">
        <v>0</v>
      </c>
      <c r="L421" s="196">
        <v>0</v>
      </c>
      <c r="M421" s="196">
        <f t="shared" ref="M421:M444" si="109">K421+L421</f>
        <v>0</v>
      </c>
      <c r="N421" s="172">
        <v>3210</v>
      </c>
    </row>
    <row r="422" spans="1:14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50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50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50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50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51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49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50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50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50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50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51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49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x14ac:dyDescent="0.25">
      <c r="A434" s="27">
        <f t="shared" ref="A434:A522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50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50"/>
      <c r="K435" s="196">
        <v>70250</v>
      </c>
      <c r="L435" s="196">
        <v>-23250</v>
      </c>
      <c r="M435" s="196">
        <f t="shared" si="109"/>
        <v>47000</v>
      </c>
      <c r="N435" s="172">
        <v>5410</v>
      </c>
    </row>
    <row r="436" spans="1:14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50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50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51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49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50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50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50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50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51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>SUM(K446,K459,K466)</f>
        <v>0</v>
      </c>
      <c r="L445" s="176">
        <f t="shared" ref="L445:M445" si="111">SUM(L446,L459,L466)</f>
        <v>0</v>
      </c>
      <c r="M445" s="176">
        <f t="shared" si="111"/>
        <v>0</v>
      </c>
      <c r="N445" s="172"/>
    </row>
    <row r="446" spans="1:14" x14ac:dyDescent="0.25">
      <c r="A446" s="27">
        <f t="shared" si="110"/>
        <v>366</v>
      </c>
      <c r="C446" s="35"/>
      <c r="D446" s="35"/>
      <c r="E446" s="36"/>
      <c r="F446" s="152"/>
      <c r="G446" s="173">
        <v>366</v>
      </c>
      <c r="H446" s="174"/>
      <c r="I446" s="174"/>
      <c r="J446" s="192"/>
      <c r="K446" s="176">
        <f>SUM(J447:J458)</f>
        <v>0</v>
      </c>
      <c r="L446" s="176">
        <f>SUM(K447:K458)</f>
        <v>0</v>
      </c>
      <c r="M446" s="176">
        <f>SUM(L447:L458)</f>
        <v>0</v>
      </c>
      <c r="N446" s="172"/>
    </row>
    <row r="447" spans="1:14" x14ac:dyDescent="0.25">
      <c r="A447" s="27">
        <f t="shared" si="110"/>
        <v>3661</v>
      </c>
      <c r="C447" s="35"/>
      <c r="D447" s="35"/>
      <c r="E447" s="36" t="s">
        <v>183</v>
      </c>
      <c r="F447" s="152">
        <v>32</v>
      </c>
      <c r="G447" s="173">
        <v>3661</v>
      </c>
      <c r="H447" s="174"/>
      <c r="I447" s="179">
        <v>2119</v>
      </c>
      <c r="J447" s="249" t="s">
        <v>225</v>
      </c>
      <c r="K447" s="176">
        <v>0</v>
      </c>
      <c r="L447" s="176">
        <v>0</v>
      </c>
      <c r="M447" s="196">
        <f t="shared" ref="M447:M458" si="112">K447+L447</f>
        <v>0</v>
      </c>
      <c r="N447" s="172">
        <v>3210</v>
      </c>
    </row>
    <row r="448" spans="1:14" x14ac:dyDescent="0.25">
      <c r="C448" s="35"/>
      <c r="D448" s="35"/>
      <c r="E448" s="237" t="s">
        <v>308</v>
      </c>
      <c r="F448" s="152">
        <v>49</v>
      </c>
      <c r="G448" s="173">
        <v>3661</v>
      </c>
      <c r="H448" s="174"/>
      <c r="I448" s="179">
        <v>2120</v>
      </c>
      <c r="J448" s="250"/>
      <c r="K448" s="176">
        <v>0</v>
      </c>
      <c r="L448" s="176">
        <v>0</v>
      </c>
      <c r="M448" s="196">
        <f t="shared" si="112"/>
        <v>0</v>
      </c>
      <c r="N448" s="172">
        <v>4910</v>
      </c>
    </row>
    <row r="449" spans="1:14" x14ac:dyDescent="0.25">
      <c r="C449" s="35"/>
      <c r="D449" s="35"/>
      <c r="E449" s="237" t="s">
        <v>309</v>
      </c>
      <c r="F449" s="152">
        <v>54</v>
      </c>
      <c r="G449" s="173">
        <v>3661</v>
      </c>
      <c r="H449" s="174"/>
      <c r="I449" s="179">
        <v>2121</v>
      </c>
      <c r="J449" s="250"/>
      <c r="K449" s="176">
        <v>0</v>
      </c>
      <c r="L449" s="176">
        <v>0</v>
      </c>
      <c r="M449" s="196">
        <f t="shared" si="112"/>
        <v>0</v>
      </c>
      <c r="N449" s="172">
        <v>5410</v>
      </c>
    </row>
    <row r="450" spans="1:14" x14ac:dyDescent="0.25">
      <c r="C450" s="35"/>
      <c r="D450" s="35"/>
      <c r="E450" s="237" t="s">
        <v>310</v>
      </c>
      <c r="F450" s="152">
        <v>62</v>
      </c>
      <c r="G450" s="173">
        <v>3661</v>
      </c>
      <c r="H450" s="174"/>
      <c r="I450" s="179">
        <v>2122</v>
      </c>
      <c r="J450" s="250"/>
      <c r="K450" s="176">
        <v>0</v>
      </c>
      <c r="L450" s="176">
        <v>0</v>
      </c>
      <c r="M450" s="196">
        <f t="shared" si="112"/>
        <v>0</v>
      </c>
      <c r="N450" s="172">
        <v>6210</v>
      </c>
    </row>
    <row r="451" spans="1:14" x14ac:dyDescent="0.25">
      <c r="C451" s="35"/>
      <c r="D451" s="35"/>
      <c r="E451" s="237" t="s">
        <v>311</v>
      </c>
      <c r="F451" s="152">
        <v>72</v>
      </c>
      <c r="G451" s="173">
        <v>3661</v>
      </c>
      <c r="H451" s="174"/>
      <c r="I451" s="179">
        <v>2123</v>
      </c>
      <c r="J451" s="250"/>
      <c r="K451" s="176">
        <v>0</v>
      </c>
      <c r="L451" s="176">
        <v>0</v>
      </c>
      <c r="M451" s="196">
        <f t="shared" si="112"/>
        <v>0</v>
      </c>
      <c r="N451" s="172">
        <v>7210</v>
      </c>
    </row>
    <row r="452" spans="1:14" x14ac:dyDescent="0.25">
      <c r="C452" s="35"/>
      <c r="D452" s="35"/>
      <c r="E452" s="237" t="s">
        <v>312</v>
      </c>
      <c r="F452" s="152">
        <v>82</v>
      </c>
      <c r="G452" s="173">
        <v>3661</v>
      </c>
      <c r="H452" s="174"/>
      <c r="I452" s="179">
        <v>2124</v>
      </c>
      <c r="J452" s="251"/>
      <c r="K452" s="176">
        <v>0</v>
      </c>
      <c r="L452" s="176">
        <v>0</v>
      </c>
      <c r="M452" s="196">
        <f t="shared" si="112"/>
        <v>0</v>
      </c>
      <c r="N452" s="172">
        <v>8210</v>
      </c>
    </row>
    <row r="453" spans="1:14" x14ac:dyDescent="0.25">
      <c r="C453" s="35"/>
      <c r="D453" s="35"/>
      <c r="E453" s="237" t="s">
        <v>313</v>
      </c>
      <c r="F453" s="152">
        <v>32</v>
      </c>
      <c r="G453" s="173">
        <v>3662</v>
      </c>
      <c r="H453" s="174"/>
      <c r="I453" s="179">
        <v>2125</v>
      </c>
      <c r="J453" s="249" t="s">
        <v>226</v>
      </c>
      <c r="K453" s="176">
        <v>0</v>
      </c>
      <c r="L453" s="176">
        <v>0</v>
      </c>
      <c r="M453" s="196">
        <f t="shared" si="112"/>
        <v>0</v>
      </c>
      <c r="N453" s="172">
        <v>3210</v>
      </c>
    </row>
    <row r="454" spans="1:14" x14ac:dyDescent="0.25">
      <c r="C454" s="35"/>
      <c r="D454" s="35"/>
      <c r="E454" s="237" t="s">
        <v>314</v>
      </c>
      <c r="F454" s="152">
        <v>49</v>
      </c>
      <c r="G454" s="173">
        <v>3662</v>
      </c>
      <c r="H454" s="174"/>
      <c r="I454" s="179">
        <v>2126</v>
      </c>
      <c r="J454" s="250"/>
      <c r="K454" s="176">
        <v>0</v>
      </c>
      <c r="L454" s="176">
        <v>0</v>
      </c>
      <c r="M454" s="196">
        <f t="shared" si="112"/>
        <v>0</v>
      </c>
      <c r="N454" s="172">
        <v>4910</v>
      </c>
    </row>
    <row r="455" spans="1:14" x14ac:dyDescent="0.25">
      <c r="C455" s="35"/>
      <c r="D455" s="35"/>
      <c r="E455" s="237" t="s">
        <v>315</v>
      </c>
      <c r="F455" s="152">
        <v>54</v>
      </c>
      <c r="G455" s="173">
        <v>3662</v>
      </c>
      <c r="H455" s="174"/>
      <c r="I455" s="179">
        <v>2127</v>
      </c>
      <c r="J455" s="250"/>
      <c r="K455" s="176">
        <v>0</v>
      </c>
      <c r="L455" s="176">
        <v>0</v>
      </c>
      <c r="M455" s="196">
        <f t="shared" si="112"/>
        <v>0</v>
      </c>
      <c r="N455" s="172">
        <v>5410</v>
      </c>
    </row>
    <row r="456" spans="1:14" x14ac:dyDescent="0.25">
      <c r="C456" s="35"/>
      <c r="D456" s="35"/>
      <c r="E456" s="237" t="s">
        <v>316</v>
      </c>
      <c r="F456" s="152">
        <v>62</v>
      </c>
      <c r="G456" s="173">
        <v>3662</v>
      </c>
      <c r="H456" s="174"/>
      <c r="I456" s="179">
        <v>2128</v>
      </c>
      <c r="J456" s="250"/>
      <c r="K456" s="176">
        <v>0</v>
      </c>
      <c r="L456" s="176">
        <v>0</v>
      </c>
      <c r="M456" s="196">
        <f t="shared" si="112"/>
        <v>0</v>
      </c>
      <c r="N456" s="172">
        <v>6210</v>
      </c>
    </row>
    <row r="457" spans="1:14" x14ac:dyDescent="0.25">
      <c r="C457" s="35"/>
      <c r="D457" s="35"/>
      <c r="E457" s="237" t="s">
        <v>195</v>
      </c>
      <c r="F457" s="152">
        <v>72</v>
      </c>
      <c r="G457" s="173">
        <v>3662</v>
      </c>
      <c r="H457" s="174"/>
      <c r="I457" s="179">
        <v>2129</v>
      </c>
      <c r="J457" s="250"/>
      <c r="K457" s="176">
        <v>0</v>
      </c>
      <c r="L457" s="176">
        <v>0</v>
      </c>
      <c r="M457" s="196">
        <f t="shared" si="112"/>
        <v>0</v>
      </c>
      <c r="N457" s="172">
        <v>7210</v>
      </c>
    </row>
    <row r="458" spans="1:14" x14ac:dyDescent="0.25">
      <c r="C458" s="35"/>
      <c r="D458" s="35"/>
      <c r="E458" s="237" t="s">
        <v>317</v>
      </c>
      <c r="F458" s="152">
        <v>82</v>
      </c>
      <c r="G458" s="173">
        <v>3662</v>
      </c>
      <c r="H458" s="174"/>
      <c r="I458" s="179">
        <v>2130</v>
      </c>
      <c r="J458" s="251"/>
      <c r="K458" s="176">
        <v>0</v>
      </c>
      <c r="L458" s="176">
        <v>0</v>
      </c>
      <c r="M458" s="196">
        <f t="shared" si="112"/>
        <v>0</v>
      </c>
      <c r="N458" s="172">
        <v>8210</v>
      </c>
    </row>
    <row r="459" spans="1:14" ht="25.5" x14ac:dyDescent="0.25">
      <c r="A459" s="27">
        <f t="shared" si="110"/>
        <v>368</v>
      </c>
      <c r="B459" s="28" t="str">
        <f t="shared" si="105"/>
        <v xml:space="preserve"> </v>
      </c>
      <c r="C459" s="35" t="str">
        <f t="shared" si="103"/>
        <v xml:space="preserve">  </v>
      </c>
      <c r="D459" s="35" t="str">
        <f t="shared" si="104"/>
        <v xml:space="preserve">  </v>
      </c>
      <c r="E459" s="36"/>
      <c r="F459" s="152"/>
      <c r="G459" s="173">
        <v>368</v>
      </c>
      <c r="H459" s="174"/>
      <c r="I459" s="174"/>
      <c r="J459" s="192" t="s">
        <v>17</v>
      </c>
      <c r="K459" s="176">
        <f t="shared" ref="K459:M459" si="113">SUM(K460:K465)</f>
        <v>0</v>
      </c>
      <c r="L459" s="176">
        <f t="shared" si="113"/>
        <v>0</v>
      </c>
      <c r="M459" s="176">
        <f t="shared" si="113"/>
        <v>0</v>
      </c>
      <c r="N459" s="172"/>
    </row>
    <row r="460" spans="1:14" x14ac:dyDescent="0.25">
      <c r="A460" s="27">
        <f t="shared" si="110"/>
        <v>3681</v>
      </c>
      <c r="B460" s="28" t="str">
        <f t="shared" si="105"/>
        <v xml:space="preserve"> </v>
      </c>
      <c r="C460" s="35" t="str">
        <f t="shared" si="103"/>
        <v xml:space="preserve">  </v>
      </c>
      <c r="D460" s="35" t="str">
        <f t="shared" si="104"/>
        <v xml:space="preserve">  </v>
      </c>
      <c r="E460" s="36" t="s">
        <v>183</v>
      </c>
      <c r="F460" s="152">
        <v>32</v>
      </c>
      <c r="G460" s="173">
        <v>3681</v>
      </c>
      <c r="H460" s="179"/>
      <c r="I460" s="179">
        <v>1158</v>
      </c>
      <c r="J460" s="249" t="s">
        <v>167</v>
      </c>
      <c r="K460" s="196">
        <v>0</v>
      </c>
      <c r="L460" s="196">
        <v>0</v>
      </c>
      <c r="M460" s="196">
        <f t="shared" ref="M460:M478" si="114">K460+L460</f>
        <v>0</v>
      </c>
      <c r="N460" s="172">
        <v>3210</v>
      </c>
    </row>
    <row r="461" spans="1:14" x14ac:dyDescent="0.25">
      <c r="A461" s="27">
        <f t="shared" si="110"/>
        <v>3681</v>
      </c>
      <c r="B461" s="28" t="str">
        <f t="shared" si="105"/>
        <v xml:space="preserve"> </v>
      </c>
      <c r="C461" s="35" t="str">
        <f t="shared" si="103"/>
        <v xml:space="preserve">  </v>
      </c>
      <c r="D461" s="35" t="str">
        <f t="shared" si="104"/>
        <v xml:space="preserve">  </v>
      </c>
      <c r="E461" s="36" t="s">
        <v>183</v>
      </c>
      <c r="F461" s="152">
        <v>49</v>
      </c>
      <c r="G461" s="173">
        <v>3681</v>
      </c>
      <c r="H461" s="179"/>
      <c r="I461" s="179">
        <v>1159</v>
      </c>
      <c r="J461" s="250"/>
      <c r="K461" s="196">
        <v>0</v>
      </c>
      <c r="L461" s="196">
        <v>0</v>
      </c>
      <c r="M461" s="196">
        <f t="shared" si="114"/>
        <v>0</v>
      </c>
      <c r="N461" s="172">
        <v>4910</v>
      </c>
    </row>
    <row r="462" spans="1:14" x14ac:dyDescent="0.25">
      <c r="A462" s="27">
        <f t="shared" si="110"/>
        <v>3681</v>
      </c>
      <c r="B462" s="28" t="str">
        <f t="shared" si="105"/>
        <v xml:space="preserve"> </v>
      </c>
      <c r="C462" s="35" t="str">
        <f t="shared" si="103"/>
        <v xml:space="preserve">  </v>
      </c>
      <c r="D462" s="35" t="str">
        <f t="shared" si="104"/>
        <v xml:space="preserve">  </v>
      </c>
      <c r="E462" s="36" t="s">
        <v>183</v>
      </c>
      <c r="F462" s="152">
        <v>54</v>
      </c>
      <c r="G462" s="173">
        <v>3681</v>
      </c>
      <c r="H462" s="179"/>
      <c r="I462" s="179">
        <v>1160</v>
      </c>
      <c r="J462" s="250"/>
      <c r="K462" s="196">
        <v>0</v>
      </c>
      <c r="L462" s="196">
        <v>0</v>
      </c>
      <c r="M462" s="196">
        <f t="shared" si="114"/>
        <v>0</v>
      </c>
      <c r="N462" s="172">
        <v>5410</v>
      </c>
    </row>
    <row r="463" spans="1:14" x14ac:dyDescent="0.25">
      <c r="A463" s="27">
        <f t="shared" si="110"/>
        <v>3681</v>
      </c>
      <c r="B463" s="28" t="str">
        <f t="shared" si="105"/>
        <v xml:space="preserve"> </v>
      </c>
      <c r="C463" s="35" t="str">
        <f t="shared" si="103"/>
        <v xml:space="preserve">  </v>
      </c>
      <c r="D463" s="35" t="str">
        <f t="shared" si="104"/>
        <v xml:space="preserve">  </v>
      </c>
      <c r="E463" s="36" t="s">
        <v>183</v>
      </c>
      <c r="F463" s="152">
        <v>62</v>
      </c>
      <c r="G463" s="173">
        <v>3681</v>
      </c>
      <c r="H463" s="179"/>
      <c r="I463" s="179">
        <v>1161</v>
      </c>
      <c r="J463" s="250"/>
      <c r="K463" s="196">
        <v>0</v>
      </c>
      <c r="L463" s="196">
        <v>0</v>
      </c>
      <c r="M463" s="196">
        <f t="shared" si="114"/>
        <v>0</v>
      </c>
      <c r="N463" s="172">
        <v>6210</v>
      </c>
    </row>
    <row r="464" spans="1:14" x14ac:dyDescent="0.25">
      <c r="A464" s="27">
        <f t="shared" si="110"/>
        <v>3681</v>
      </c>
      <c r="B464" s="28" t="str">
        <f t="shared" si="105"/>
        <v xml:space="preserve"> </v>
      </c>
      <c r="C464" s="35" t="str">
        <f t="shared" si="103"/>
        <v xml:space="preserve">  </v>
      </c>
      <c r="D464" s="35" t="str">
        <f t="shared" si="104"/>
        <v xml:space="preserve">  </v>
      </c>
      <c r="E464" s="36" t="s">
        <v>183</v>
      </c>
      <c r="F464" s="152">
        <v>72</v>
      </c>
      <c r="G464" s="173">
        <v>3681</v>
      </c>
      <c r="H464" s="179"/>
      <c r="I464" s="179">
        <v>1162</v>
      </c>
      <c r="J464" s="250"/>
      <c r="K464" s="196">
        <v>0</v>
      </c>
      <c r="L464" s="196">
        <v>0</v>
      </c>
      <c r="M464" s="196">
        <f t="shared" si="114"/>
        <v>0</v>
      </c>
      <c r="N464" s="172">
        <v>7210</v>
      </c>
    </row>
    <row r="465" spans="1:14" x14ac:dyDescent="0.25">
      <c r="A465" s="27">
        <f t="shared" si="110"/>
        <v>3681</v>
      </c>
      <c r="B465" s="28" t="str">
        <f t="shared" si="105"/>
        <v xml:space="preserve"> </v>
      </c>
      <c r="C465" s="35" t="str">
        <f t="shared" si="103"/>
        <v xml:space="preserve">  </v>
      </c>
      <c r="D465" s="35" t="str">
        <f t="shared" si="104"/>
        <v xml:space="preserve">  </v>
      </c>
      <c r="E465" s="36" t="s">
        <v>183</v>
      </c>
      <c r="F465" s="152">
        <v>82</v>
      </c>
      <c r="G465" s="173">
        <v>3681</v>
      </c>
      <c r="H465" s="179"/>
      <c r="I465" s="179">
        <v>1163</v>
      </c>
      <c r="J465" s="251"/>
      <c r="K465" s="196">
        <v>0</v>
      </c>
      <c r="L465" s="196">
        <v>0</v>
      </c>
      <c r="M465" s="196">
        <f t="shared" si="114"/>
        <v>0</v>
      </c>
      <c r="N465" s="172">
        <v>8210</v>
      </c>
    </row>
    <row r="466" spans="1:14" ht="25.5" x14ac:dyDescent="0.25">
      <c r="A466" s="27">
        <f t="shared" si="110"/>
        <v>369</v>
      </c>
      <c r="B466" s="28" t="str">
        <f t="shared" si="105"/>
        <v xml:space="preserve"> </v>
      </c>
      <c r="C466" s="35" t="str">
        <f t="shared" si="103"/>
        <v xml:space="preserve">  </v>
      </c>
      <c r="D466" s="35" t="str">
        <f t="shared" si="104"/>
        <v xml:space="preserve">  </v>
      </c>
      <c r="E466" s="36"/>
      <c r="F466" s="152"/>
      <c r="G466" s="173">
        <v>369</v>
      </c>
      <c r="H466" s="174"/>
      <c r="I466" s="174"/>
      <c r="J466" s="192" t="s">
        <v>20</v>
      </c>
      <c r="K466" s="176">
        <f>SUM(K467:K484)</f>
        <v>0</v>
      </c>
      <c r="L466" s="176">
        <f t="shared" ref="L466:M466" si="115">SUM(L467:L484)</f>
        <v>0</v>
      </c>
      <c r="M466" s="176">
        <f t="shared" si="115"/>
        <v>0</v>
      </c>
      <c r="N466" s="172"/>
    </row>
    <row r="467" spans="1:14" s="233" customFormat="1" x14ac:dyDescent="0.25">
      <c r="A467" s="234">
        <f t="shared" si="110"/>
        <v>3691</v>
      </c>
      <c r="B467" s="235"/>
      <c r="C467" s="236"/>
      <c r="D467" s="236"/>
      <c r="E467" s="237" t="s">
        <v>183</v>
      </c>
      <c r="F467" s="238">
        <v>32</v>
      </c>
      <c r="G467" s="240">
        <v>3691</v>
      </c>
      <c r="H467" s="241"/>
      <c r="I467" s="179">
        <v>2131</v>
      </c>
      <c r="J467" s="249" t="s">
        <v>21</v>
      </c>
      <c r="K467" s="176">
        <v>0</v>
      </c>
      <c r="L467" s="176">
        <v>0</v>
      </c>
      <c r="M467" s="196">
        <f t="shared" si="114"/>
        <v>0</v>
      </c>
      <c r="N467" s="239">
        <v>3210</v>
      </c>
    </row>
    <row r="468" spans="1:14" s="233" customFormat="1" x14ac:dyDescent="0.25">
      <c r="A468" s="234"/>
      <c r="B468" s="235"/>
      <c r="C468" s="236"/>
      <c r="D468" s="236"/>
      <c r="E468" s="237" t="s">
        <v>308</v>
      </c>
      <c r="F468" s="238">
        <v>49</v>
      </c>
      <c r="G468" s="240">
        <v>3691</v>
      </c>
      <c r="H468" s="241"/>
      <c r="I468" s="179">
        <v>2132</v>
      </c>
      <c r="J468" s="250"/>
      <c r="K468" s="176">
        <v>0</v>
      </c>
      <c r="L468" s="176">
        <v>0</v>
      </c>
      <c r="M468" s="196">
        <f t="shared" si="114"/>
        <v>0</v>
      </c>
      <c r="N468" s="239">
        <v>4910</v>
      </c>
    </row>
    <row r="469" spans="1:14" s="233" customFormat="1" x14ac:dyDescent="0.25">
      <c r="A469" s="234"/>
      <c r="B469" s="235"/>
      <c r="C469" s="236"/>
      <c r="D469" s="236"/>
      <c r="E469" s="237" t="s">
        <v>309</v>
      </c>
      <c r="F469" s="238">
        <v>54</v>
      </c>
      <c r="G469" s="240">
        <v>3691</v>
      </c>
      <c r="H469" s="241"/>
      <c r="I469" s="179">
        <v>2133</v>
      </c>
      <c r="J469" s="250"/>
      <c r="K469" s="176">
        <v>0</v>
      </c>
      <c r="L469" s="176">
        <v>0</v>
      </c>
      <c r="M469" s="196">
        <f t="shared" si="114"/>
        <v>0</v>
      </c>
      <c r="N469" s="239">
        <v>5410</v>
      </c>
    </row>
    <row r="470" spans="1:14" s="233" customFormat="1" x14ac:dyDescent="0.25">
      <c r="A470" s="234"/>
      <c r="B470" s="235"/>
      <c r="C470" s="236"/>
      <c r="D470" s="236"/>
      <c r="E470" s="237" t="s">
        <v>310</v>
      </c>
      <c r="F470" s="238">
        <v>62</v>
      </c>
      <c r="G470" s="240">
        <v>3691</v>
      </c>
      <c r="H470" s="241"/>
      <c r="I470" s="179">
        <v>2134</v>
      </c>
      <c r="J470" s="250"/>
      <c r="K470" s="176">
        <v>0</v>
      </c>
      <c r="L470" s="176">
        <v>0</v>
      </c>
      <c r="M470" s="196">
        <f t="shared" si="114"/>
        <v>0</v>
      </c>
      <c r="N470" s="239">
        <v>6210</v>
      </c>
    </row>
    <row r="471" spans="1:14" s="233" customFormat="1" x14ac:dyDescent="0.25">
      <c r="A471" s="234"/>
      <c r="B471" s="235"/>
      <c r="C471" s="236"/>
      <c r="D471" s="236"/>
      <c r="E471" s="237" t="s">
        <v>311</v>
      </c>
      <c r="F471" s="238">
        <v>72</v>
      </c>
      <c r="G471" s="240">
        <v>3691</v>
      </c>
      <c r="H471" s="241"/>
      <c r="I471" s="179">
        <v>2135</v>
      </c>
      <c r="J471" s="250"/>
      <c r="K471" s="176">
        <v>0</v>
      </c>
      <c r="L471" s="176">
        <v>0</v>
      </c>
      <c r="M471" s="196">
        <f t="shared" si="114"/>
        <v>0</v>
      </c>
      <c r="N471" s="239">
        <v>7210</v>
      </c>
    </row>
    <row r="472" spans="1:14" s="233" customFormat="1" x14ac:dyDescent="0.25">
      <c r="A472" s="234"/>
      <c r="B472" s="235"/>
      <c r="C472" s="236"/>
      <c r="D472" s="236"/>
      <c r="E472" s="237" t="s">
        <v>312</v>
      </c>
      <c r="F472" s="238">
        <v>82</v>
      </c>
      <c r="G472" s="240">
        <v>3691</v>
      </c>
      <c r="H472" s="241"/>
      <c r="I472" s="179">
        <v>2136</v>
      </c>
      <c r="J472" s="251"/>
      <c r="K472" s="176">
        <v>0</v>
      </c>
      <c r="L472" s="176">
        <v>0</v>
      </c>
      <c r="M472" s="196">
        <f t="shared" si="114"/>
        <v>0</v>
      </c>
      <c r="N472" s="239">
        <v>8210</v>
      </c>
    </row>
    <row r="473" spans="1:14" s="233" customFormat="1" x14ac:dyDescent="0.25">
      <c r="A473" s="234"/>
      <c r="B473" s="235"/>
      <c r="C473" s="236"/>
      <c r="D473" s="236"/>
      <c r="E473" s="237" t="s">
        <v>313</v>
      </c>
      <c r="F473" s="238">
        <v>32</v>
      </c>
      <c r="G473" s="240">
        <v>3693</v>
      </c>
      <c r="H473" s="241"/>
      <c r="I473" s="179">
        <v>2137</v>
      </c>
      <c r="J473" s="249" t="s">
        <v>23</v>
      </c>
      <c r="K473" s="176">
        <v>0</v>
      </c>
      <c r="L473" s="176">
        <v>0</v>
      </c>
      <c r="M473" s="196">
        <f t="shared" si="114"/>
        <v>0</v>
      </c>
      <c r="N473" s="239">
        <v>3210</v>
      </c>
    </row>
    <row r="474" spans="1:14" s="233" customFormat="1" x14ac:dyDescent="0.25">
      <c r="A474" s="234"/>
      <c r="B474" s="235"/>
      <c r="C474" s="236"/>
      <c r="D474" s="236"/>
      <c r="E474" s="237" t="s">
        <v>314</v>
      </c>
      <c r="F474" s="238">
        <v>49</v>
      </c>
      <c r="G474" s="240">
        <v>3693</v>
      </c>
      <c r="H474" s="241"/>
      <c r="I474" s="179">
        <v>2138</v>
      </c>
      <c r="J474" s="250"/>
      <c r="K474" s="176">
        <v>0</v>
      </c>
      <c r="L474" s="176">
        <v>0</v>
      </c>
      <c r="M474" s="196">
        <f t="shared" si="114"/>
        <v>0</v>
      </c>
      <c r="N474" s="239">
        <v>4910</v>
      </c>
    </row>
    <row r="475" spans="1:14" s="233" customFormat="1" x14ac:dyDescent="0.25">
      <c r="A475" s="234"/>
      <c r="B475" s="235"/>
      <c r="C475" s="236"/>
      <c r="D475" s="236"/>
      <c r="E475" s="237" t="s">
        <v>315</v>
      </c>
      <c r="F475" s="238">
        <v>54</v>
      </c>
      <c r="G475" s="240">
        <v>3693</v>
      </c>
      <c r="H475" s="241"/>
      <c r="I475" s="179">
        <v>2139</v>
      </c>
      <c r="J475" s="250"/>
      <c r="K475" s="176">
        <v>0</v>
      </c>
      <c r="L475" s="176">
        <v>0</v>
      </c>
      <c r="M475" s="196">
        <f t="shared" si="114"/>
        <v>0</v>
      </c>
      <c r="N475" s="239">
        <v>5410</v>
      </c>
    </row>
    <row r="476" spans="1:14" s="233" customFormat="1" x14ac:dyDescent="0.25">
      <c r="A476" s="234"/>
      <c r="B476" s="235"/>
      <c r="C476" s="236"/>
      <c r="D476" s="236"/>
      <c r="E476" s="237" t="s">
        <v>316</v>
      </c>
      <c r="F476" s="238">
        <v>62</v>
      </c>
      <c r="G476" s="240">
        <v>3693</v>
      </c>
      <c r="H476" s="241"/>
      <c r="I476" s="179">
        <v>2140</v>
      </c>
      <c r="J476" s="250"/>
      <c r="K476" s="176">
        <v>0</v>
      </c>
      <c r="L476" s="176">
        <v>0</v>
      </c>
      <c r="M476" s="196">
        <f t="shared" si="114"/>
        <v>0</v>
      </c>
      <c r="N476" s="239">
        <v>6210</v>
      </c>
    </row>
    <row r="477" spans="1:14" s="233" customFormat="1" x14ac:dyDescent="0.25">
      <c r="A477" s="234"/>
      <c r="B477" s="235"/>
      <c r="C477" s="236"/>
      <c r="D477" s="236"/>
      <c r="E477" s="237" t="s">
        <v>195</v>
      </c>
      <c r="F477" s="238">
        <v>72</v>
      </c>
      <c r="G477" s="240">
        <v>3693</v>
      </c>
      <c r="H477" s="241"/>
      <c r="I477" s="179">
        <v>2141</v>
      </c>
      <c r="J477" s="250"/>
      <c r="K477" s="176">
        <v>0</v>
      </c>
      <c r="L477" s="176">
        <v>0</v>
      </c>
      <c r="M477" s="196">
        <f t="shared" si="114"/>
        <v>0</v>
      </c>
      <c r="N477" s="239">
        <v>7210</v>
      </c>
    </row>
    <row r="478" spans="1:14" s="233" customFormat="1" x14ac:dyDescent="0.25">
      <c r="A478" s="234"/>
      <c r="B478" s="235"/>
      <c r="C478" s="236"/>
      <c r="D478" s="236"/>
      <c r="E478" s="237" t="s">
        <v>317</v>
      </c>
      <c r="F478" s="238">
        <v>82</v>
      </c>
      <c r="G478" s="240">
        <v>3693</v>
      </c>
      <c r="H478" s="241"/>
      <c r="I478" s="179">
        <v>2142</v>
      </c>
      <c r="J478" s="251"/>
      <c r="K478" s="176">
        <v>0</v>
      </c>
      <c r="L478" s="176">
        <v>0</v>
      </c>
      <c r="M478" s="196">
        <f t="shared" si="114"/>
        <v>0</v>
      </c>
      <c r="N478" s="239">
        <v>8210</v>
      </c>
    </row>
    <row r="479" spans="1:14" x14ac:dyDescent="0.25">
      <c r="A479" s="27">
        <f t="shared" si="110"/>
        <v>3694</v>
      </c>
      <c r="B479" s="28" t="str">
        <f t="shared" si="105"/>
        <v xml:space="preserve"> </v>
      </c>
      <c r="C479" s="35" t="str">
        <f t="shared" si="103"/>
        <v xml:space="preserve">  </v>
      </c>
      <c r="D479" s="35" t="str">
        <f t="shared" si="104"/>
        <v xml:space="preserve">  </v>
      </c>
      <c r="E479" s="36" t="s">
        <v>183</v>
      </c>
      <c r="F479" s="152">
        <v>32</v>
      </c>
      <c r="G479" s="173">
        <v>3694</v>
      </c>
      <c r="H479" s="179"/>
      <c r="I479" s="179">
        <v>1164</v>
      </c>
      <c r="J479" s="249" t="s">
        <v>24</v>
      </c>
      <c r="K479" s="196">
        <v>0</v>
      </c>
      <c r="L479" s="196">
        <v>0</v>
      </c>
      <c r="M479" s="196">
        <f t="shared" ref="M479:M484" si="116">K479+L479</f>
        <v>0</v>
      </c>
      <c r="N479" s="172">
        <v>3210</v>
      </c>
    </row>
    <row r="480" spans="1:14" x14ac:dyDescent="0.25">
      <c r="A480" s="27">
        <f t="shared" si="110"/>
        <v>3694</v>
      </c>
      <c r="B480" s="28" t="str">
        <f t="shared" si="105"/>
        <v xml:space="preserve"> </v>
      </c>
      <c r="C480" s="35" t="str">
        <f t="shared" si="103"/>
        <v xml:space="preserve">  </v>
      </c>
      <c r="D480" s="35" t="str">
        <f t="shared" si="104"/>
        <v xml:space="preserve">  </v>
      </c>
      <c r="E480" s="36" t="s">
        <v>183</v>
      </c>
      <c r="F480" s="152">
        <v>49</v>
      </c>
      <c r="G480" s="173">
        <v>3694</v>
      </c>
      <c r="H480" s="179"/>
      <c r="I480" s="179">
        <v>1165</v>
      </c>
      <c r="J480" s="250"/>
      <c r="K480" s="196">
        <v>0</v>
      </c>
      <c r="L480" s="196">
        <v>0</v>
      </c>
      <c r="M480" s="196">
        <f t="shared" si="116"/>
        <v>0</v>
      </c>
      <c r="N480" s="172">
        <v>4910</v>
      </c>
    </row>
    <row r="481" spans="1:14" x14ac:dyDescent="0.25">
      <c r="A481" s="27">
        <f t="shared" si="110"/>
        <v>3694</v>
      </c>
      <c r="B481" s="28" t="str">
        <f t="shared" si="105"/>
        <v xml:space="preserve"> </v>
      </c>
      <c r="C481" s="35" t="str">
        <f t="shared" si="103"/>
        <v xml:space="preserve">  </v>
      </c>
      <c r="D481" s="35" t="str">
        <f t="shared" si="104"/>
        <v xml:space="preserve">  </v>
      </c>
      <c r="E481" s="36" t="s">
        <v>183</v>
      </c>
      <c r="F481" s="152">
        <v>54</v>
      </c>
      <c r="G481" s="173">
        <v>3694</v>
      </c>
      <c r="H481" s="179"/>
      <c r="I481" s="179">
        <v>1166</v>
      </c>
      <c r="J481" s="250"/>
      <c r="K481" s="196">
        <v>0</v>
      </c>
      <c r="L481" s="196">
        <v>0</v>
      </c>
      <c r="M481" s="196">
        <f t="shared" si="116"/>
        <v>0</v>
      </c>
      <c r="N481" s="172">
        <v>5410</v>
      </c>
    </row>
    <row r="482" spans="1:14" x14ac:dyDescent="0.25">
      <c r="A482" s="27">
        <f t="shared" si="110"/>
        <v>3694</v>
      </c>
      <c r="B482" s="28" t="str">
        <f t="shared" si="105"/>
        <v xml:space="preserve"> </v>
      </c>
      <c r="C482" s="35" t="str">
        <f t="shared" si="103"/>
        <v xml:space="preserve">  </v>
      </c>
      <c r="D482" s="35" t="str">
        <f t="shared" si="104"/>
        <v xml:space="preserve">  </v>
      </c>
      <c r="E482" s="36" t="s">
        <v>183</v>
      </c>
      <c r="F482" s="152">
        <v>62</v>
      </c>
      <c r="G482" s="173">
        <v>3694</v>
      </c>
      <c r="H482" s="179"/>
      <c r="I482" s="179">
        <v>1167</v>
      </c>
      <c r="J482" s="250"/>
      <c r="K482" s="196">
        <v>0</v>
      </c>
      <c r="L482" s="196">
        <v>0</v>
      </c>
      <c r="M482" s="196">
        <f t="shared" si="116"/>
        <v>0</v>
      </c>
      <c r="N482" s="172">
        <v>6210</v>
      </c>
    </row>
    <row r="483" spans="1:14" x14ac:dyDescent="0.25">
      <c r="A483" s="27">
        <f t="shared" si="110"/>
        <v>3694</v>
      </c>
      <c r="B483" s="28" t="str">
        <f t="shared" si="105"/>
        <v xml:space="preserve"> </v>
      </c>
      <c r="C483" s="35" t="str">
        <f t="shared" si="103"/>
        <v xml:space="preserve">  </v>
      </c>
      <c r="D483" s="35" t="str">
        <f t="shared" si="104"/>
        <v xml:space="preserve">  </v>
      </c>
      <c r="E483" s="36" t="s">
        <v>183</v>
      </c>
      <c r="F483" s="152">
        <v>72</v>
      </c>
      <c r="G483" s="173">
        <v>3694</v>
      </c>
      <c r="H483" s="179"/>
      <c r="I483" s="179">
        <v>1168</v>
      </c>
      <c r="J483" s="250"/>
      <c r="K483" s="196">
        <v>0</v>
      </c>
      <c r="L483" s="196">
        <v>0</v>
      </c>
      <c r="M483" s="196">
        <f t="shared" si="116"/>
        <v>0</v>
      </c>
      <c r="N483" s="172">
        <v>7210</v>
      </c>
    </row>
    <row r="484" spans="1:14" x14ac:dyDescent="0.25">
      <c r="A484" s="27">
        <f t="shared" si="110"/>
        <v>3694</v>
      </c>
      <c r="B484" s="28" t="str">
        <f t="shared" si="105"/>
        <v xml:space="preserve"> </v>
      </c>
      <c r="C484" s="35" t="str">
        <f t="shared" ref="C484:C547" si="117">IF(H484&gt;0,LEFT(E484,3),"  ")</f>
        <v xml:space="preserve">  </v>
      </c>
      <c r="D484" s="35" t="str">
        <f t="shared" ref="D484:D547" si="118">IF(H484&gt;0,LEFT(E484,4),"  ")</f>
        <v xml:space="preserve">  </v>
      </c>
      <c r="E484" s="36" t="s">
        <v>183</v>
      </c>
      <c r="F484" s="152">
        <v>82</v>
      </c>
      <c r="G484" s="173">
        <v>3694</v>
      </c>
      <c r="H484" s="179"/>
      <c r="I484" s="179">
        <v>1169</v>
      </c>
      <c r="J484" s="251"/>
      <c r="K484" s="196">
        <v>0</v>
      </c>
      <c r="L484" s="196">
        <v>0</v>
      </c>
      <c r="M484" s="196">
        <f t="shared" si="116"/>
        <v>0</v>
      </c>
      <c r="N484" s="172">
        <v>8210</v>
      </c>
    </row>
    <row r="485" spans="1:14" ht="25.5" x14ac:dyDescent="0.25">
      <c r="A485" s="27">
        <f t="shared" si="110"/>
        <v>37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/>
      <c r="F485" s="152"/>
      <c r="G485" s="173">
        <v>37</v>
      </c>
      <c r="H485" s="174"/>
      <c r="I485" s="174"/>
      <c r="J485" s="192" t="s">
        <v>211</v>
      </c>
      <c r="K485" s="176">
        <f>SUM(K486)</f>
        <v>10000</v>
      </c>
      <c r="L485" s="176">
        <f>SUM(L486)</f>
        <v>-8000</v>
      </c>
      <c r="M485" s="176">
        <f t="shared" ref="M485" si="119">SUM(M486)</f>
        <v>2000</v>
      </c>
      <c r="N485" s="172"/>
    </row>
    <row r="486" spans="1:14" ht="25.5" x14ac:dyDescent="0.25">
      <c r="A486" s="27">
        <f t="shared" si="110"/>
        <v>372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/>
      <c r="F486" s="152"/>
      <c r="G486" s="173">
        <v>372</v>
      </c>
      <c r="H486" s="174"/>
      <c r="I486" s="174"/>
      <c r="J486" s="192" t="s">
        <v>212</v>
      </c>
      <c r="K486" s="176">
        <f t="shared" ref="K486" si="120">SUM(K487:K498)</f>
        <v>10000</v>
      </c>
      <c r="L486" s="176">
        <f t="shared" ref="L486:M486" si="121">SUM(L487:L498)</f>
        <v>-8000</v>
      </c>
      <c r="M486" s="176">
        <f t="shared" si="121"/>
        <v>2000</v>
      </c>
      <c r="N486" s="172"/>
    </row>
    <row r="487" spans="1:14" x14ac:dyDescent="0.25">
      <c r="A487" s="27">
        <f t="shared" si="110"/>
        <v>3722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32</v>
      </c>
      <c r="G487" s="173">
        <v>3722</v>
      </c>
      <c r="H487" s="179"/>
      <c r="I487" s="179">
        <v>1170</v>
      </c>
      <c r="J487" s="249" t="s">
        <v>213</v>
      </c>
      <c r="K487" s="196">
        <v>0</v>
      </c>
      <c r="L487" s="196">
        <v>0</v>
      </c>
      <c r="M487" s="196">
        <f t="shared" ref="M487:M498" si="122">K487+L487</f>
        <v>0</v>
      </c>
      <c r="N487" s="172">
        <v>3210</v>
      </c>
    </row>
    <row r="488" spans="1:14" x14ac:dyDescent="0.25">
      <c r="A488" s="27">
        <f t="shared" si="110"/>
        <v>3722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49</v>
      </c>
      <c r="G488" s="173">
        <v>3722</v>
      </c>
      <c r="H488" s="179"/>
      <c r="I488" s="179">
        <v>1171</v>
      </c>
      <c r="J488" s="250"/>
      <c r="K488" s="196">
        <v>0</v>
      </c>
      <c r="L488" s="196">
        <v>0</v>
      </c>
      <c r="M488" s="196">
        <f t="shared" si="122"/>
        <v>0</v>
      </c>
      <c r="N488" s="172">
        <v>4910</v>
      </c>
    </row>
    <row r="489" spans="1:14" x14ac:dyDescent="0.25">
      <c r="A489" s="27">
        <f t="shared" si="110"/>
        <v>3722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54</v>
      </c>
      <c r="G489" s="173">
        <v>3722</v>
      </c>
      <c r="H489" s="179"/>
      <c r="I489" s="179">
        <v>1172</v>
      </c>
      <c r="J489" s="250"/>
      <c r="K489" s="196">
        <v>10000</v>
      </c>
      <c r="L489" s="196">
        <v>-8000</v>
      </c>
      <c r="M489" s="196">
        <f t="shared" si="122"/>
        <v>2000</v>
      </c>
      <c r="N489" s="172">
        <v>5410</v>
      </c>
    </row>
    <row r="490" spans="1:14" x14ac:dyDescent="0.25">
      <c r="A490" s="27">
        <f t="shared" si="110"/>
        <v>3722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62</v>
      </c>
      <c r="G490" s="173">
        <v>3722</v>
      </c>
      <c r="H490" s="179"/>
      <c r="I490" s="179">
        <v>1173</v>
      </c>
      <c r="J490" s="250"/>
      <c r="K490" s="196">
        <v>0</v>
      </c>
      <c r="L490" s="196">
        <v>0</v>
      </c>
      <c r="M490" s="196">
        <f t="shared" si="122"/>
        <v>0</v>
      </c>
      <c r="N490" s="172">
        <v>6210</v>
      </c>
    </row>
    <row r="491" spans="1:14" x14ac:dyDescent="0.25">
      <c r="A491" s="27">
        <f t="shared" si="110"/>
        <v>3722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 t="s">
        <v>183</v>
      </c>
      <c r="F491" s="152">
        <v>72</v>
      </c>
      <c r="G491" s="173">
        <v>3722</v>
      </c>
      <c r="H491" s="179"/>
      <c r="I491" s="179">
        <v>1174</v>
      </c>
      <c r="J491" s="250"/>
      <c r="K491" s="196">
        <v>0</v>
      </c>
      <c r="L491" s="196">
        <v>0</v>
      </c>
      <c r="M491" s="196">
        <f t="shared" si="122"/>
        <v>0</v>
      </c>
      <c r="N491" s="172">
        <v>7210</v>
      </c>
    </row>
    <row r="492" spans="1:14" x14ac:dyDescent="0.25">
      <c r="A492" s="27">
        <f t="shared" si="110"/>
        <v>3722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 t="s">
        <v>183</v>
      </c>
      <c r="F492" s="152">
        <v>82</v>
      </c>
      <c r="G492" s="173">
        <v>3722</v>
      </c>
      <c r="H492" s="179"/>
      <c r="I492" s="179">
        <v>1175</v>
      </c>
      <c r="J492" s="251"/>
      <c r="K492" s="196">
        <v>0</v>
      </c>
      <c r="L492" s="196">
        <v>0</v>
      </c>
      <c r="M492" s="196">
        <f t="shared" si="122"/>
        <v>0</v>
      </c>
      <c r="N492" s="172">
        <v>8210</v>
      </c>
    </row>
    <row r="493" spans="1:14" x14ac:dyDescent="0.25">
      <c r="A493" s="27">
        <f t="shared" si="110"/>
        <v>3723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243">
        <v>3723</v>
      </c>
      <c r="H493" s="179"/>
      <c r="I493" s="179">
        <v>1176</v>
      </c>
      <c r="J493" s="249" t="s">
        <v>214</v>
      </c>
      <c r="K493" s="196">
        <v>0</v>
      </c>
      <c r="L493" s="196">
        <v>0</v>
      </c>
      <c r="M493" s="196">
        <f t="shared" si="122"/>
        <v>0</v>
      </c>
      <c r="N493" s="172">
        <v>3210</v>
      </c>
    </row>
    <row r="494" spans="1:14" x14ac:dyDescent="0.25">
      <c r="A494" s="27">
        <f t="shared" si="110"/>
        <v>3723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243">
        <v>3723</v>
      </c>
      <c r="H494" s="179"/>
      <c r="I494" s="179">
        <v>1177</v>
      </c>
      <c r="J494" s="250"/>
      <c r="K494" s="196">
        <v>0</v>
      </c>
      <c r="L494" s="196">
        <v>0</v>
      </c>
      <c r="M494" s="196">
        <f t="shared" si="122"/>
        <v>0</v>
      </c>
      <c r="N494" s="172">
        <v>4910</v>
      </c>
    </row>
    <row r="495" spans="1:14" x14ac:dyDescent="0.25">
      <c r="A495" s="27">
        <f t="shared" si="110"/>
        <v>3723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243">
        <v>3723</v>
      </c>
      <c r="H495" s="179"/>
      <c r="I495" s="179">
        <v>1178</v>
      </c>
      <c r="J495" s="250"/>
      <c r="K495" s="196">
        <v>0</v>
      </c>
      <c r="L495" s="196">
        <v>0</v>
      </c>
      <c r="M495" s="196">
        <f t="shared" si="122"/>
        <v>0</v>
      </c>
      <c r="N495" s="172">
        <v>5410</v>
      </c>
    </row>
    <row r="496" spans="1:14" x14ac:dyDescent="0.25">
      <c r="A496" s="27">
        <f t="shared" si="110"/>
        <v>3723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243">
        <v>3723</v>
      </c>
      <c r="H496" s="179"/>
      <c r="I496" s="179">
        <v>1179</v>
      </c>
      <c r="J496" s="250"/>
      <c r="K496" s="196">
        <v>0</v>
      </c>
      <c r="L496" s="196">
        <v>0</v>
      </c>
      <c r="M496" s="196">
        <f t="shared" si="122"/>
        <v>0</v>
      </c>
      <c r="N496" s="172">
        <v>6210</v>
      </c>
    </row>
    <row r="497" spans="1:14" x14ac:dyDescent="0.25">
      <c r="A497" s="27">
        <f t="shared" si="110"/>
        <v>3723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243">
        <v>3723</v>
      </c>
      <c r="H497" s="179"/>
      <c r="I497" s="179">
        <v>1180</v>
      </c>
      <c r="J497" s="250"/>
      <c r="K497" s="196">
        <v>0</v>
      </c>
      <c r="L497" s="196">
        <v>0</v>
      </c>
      <c r="M497" s="196">
        <f t="shared" si="122"/>
        <v>0</v>
      </c>
      <c r="N497" s="172">
        <v>7210</v>
      </c>
    </row>
    <row r="498" spans="1:14" x14ac:dyDescent="0.25">
      <c r="A498" s="27">
        <f t="shared" si="110"/>
        <v>3723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243">
        <v>3723</v>
      </c>
      <c r="H498" s="179"/>
      <c r="I498" s="179">
        <v>1181</v>
      </c>
      <c r="J498" s="197"/>
      <c r="K498" s="196">
        <v>0</v>
      </c>
      <c r="L498" s="196">
        <v>0</v>
      </c>
      <c r="M498" s="196">
        <f t="shared" si="122"/>
        <v>0</v>
      </c>
      <c r="N498" s="172">
        <v>8210</v>
      </c>
    </row>
    <row r="499" spans="1:14" x14ac:dyDescent="0.25">
      <c r="A499" s="27">
        <f t="shared" si="110"/>
        <v>38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/>
      <c r="F499" s="152"/>
      <c r="G499" s="173">
        <v>38</v>
      </c>
      <c r="H499" s="174"/>
      <c r="I499" s="174"/>
      <c r="J499" s="192" t="s">
        <v>165</v>
      </c>
      <c r="K499" s="176">
        <f>SUM(K500)</f>
        <v>0</v>
      </c>
      <c r="L499" s="176">
        <f>SUM(L500)</f>
        <v>0</v>
      </c>
      <c r="M499" s="176">
        <f t="shared" ref="M499" si="123">SUM(M500)</f>
        <v>0</v>
      </c>
      <c r="N499" s="172"/>
    </row>
    <row r="500" spans="1:14" x14ac:dyDescent="0.25">
      <c r="A500" s="27">
        <f t="shared" si="110"/>
        <v>381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/>
      <c r="F500" s="152"/>
      <c r="G500" s="173">
        <v>381</v>
      </c>
      <c r="H500" s="174"/>
      <c r="I500" s="174"/>
      <c r="J500" s="192" t="s">
        <v>49</v>
      </c>
      <c r="K500" s="176">
        <f t="shared" ref="K500" si="124">SUM(K501:K506)</f>
        <v>0</v>
      </c>
      <c r="L500" s="176">
        <f t="shared" ref="L500:M500" si="125">SUM(L501:L506)</f>
        <v>0</v>
      </c>
      <c r="M500" s="176">
        <f t="shared" si="125"/>
        <v>0</v>
      </c>
      <c r="N500" s="172"/>
    </row>
    <row r="501" spans="1:14" x14ac:dyDescent="0.25">
      <c r="A501" s="27">
        <f t="shared" si="110"/>
        <v>3811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32</v>
      </c>
      <c r="G501" s="173">
        <v>3811</v>
      </c>
      <c r="H501" s="179"/>
      <c r="I501" s="179">
        <v>1182</v>
      </c>
      <c r="J501" s="249" t="s">
        <v>215</v>
      </c>
      <c r="K501" s="196">
        <v>0</v>
      </c>
      <c r="L501" s="196">
        <v>0</v>
      </c>
      <c r="M501" s="196">
        <f t="shared" ref="M501:M506" si="126">K501+L501</f>
        <v>0</v>
      </c>
      <c r="N501" s="172">
        <v>3210</v>
      </c>
    </row>
    <row r="502" spans="1:14" x14ac:dyDescent="0.25">
      <c r="A502" s="27">
        <f t="shared" si="110"/>
        <v>3811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49</v>
      </c>
      <c r="G502" s="173">
        <v>3811</v>
      </c>
      <c r="H502" s="179"/>
      <c r="I502" s="179">
        <v>1183</v>
      </c>
      <c r="J502" s="250"/>
      <c r="K502" s="196">
        <v>0</v>
      </c>
      <c r="L502" s="196">
        <v>0</v>
      </c>
      <c r="M502" s="196">
        <f t="shared" si="126"/>
        <v>0</v>
      </c>
      <c r="N502" s="172">
        <v>4910</v>
      </c>
    </row>
    <row r="503" spans="1:14" x14ac:dyDescent="0.25">
      <c r="A503" s="27">
        <f t="shared" si="110"/>
        <v>3811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54</v>
      </c>
      <c r="G503" s="173">
        <v>3811</v>
      </c>
      <c r="H503" s="179"/>
      <c r="I503" s="179">
        <v>1184</v>
      </c>
      <c r="J503" s="250"/>
      <c r="K503" s="196">
        <v>0</v>
      </c>
      <c r="L503" s="196">
        <v>0</v>
      </c>
      <c r="M503" s="196">
        <f t="shared" si="126"/>
        <v>0</v>
      </c>
      <c r="N503" s="172">
        <v>5410</v>
      </c>
    </row>
    <row r="504" spans="1:14" x14ac:dyDescent="0.25">
      <c r="A504" s="27">
        <f t="shared" si="110"/>
        <v>3811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62</v>
      </c>
      <c r="G504" s="173">
        <v>3811</v>
      </c>
      <c r="H504" s="179"/>
      <c r="I504" s="179">
        <v>1185</v>
      </c>
      <c r="J504" s="250"/>
      <c r="K504" s="196">
        <v>0</v>
      </c>
      <c r="L504" s="196">
        <v>0</v>
      </c>
      <c r="M504" s="196">
        <f t="shared" si="126"/>
        <v>0</v>
      </c>
      <c r="N504" s="172">
        <v>6210</v>
      </c>
    </row>
    <row r="505" spans="1:14" x14ac:dyDescent="0.25">
      <c r="A505" s="27">
        <f t="shared" si="110"/>
        <v>3811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 t="s">
        <v>183</v>
      </c>
      <c r="F505" s="152">
        <v>72</v>
      </c>
      <c r="G505" s="173">
        <v>3811</v>
      </c>
      <c r="H505" s="179"/>
      <c r="I505" s="179">
        <v>1186</v>
      </c>
      <c r="J505" s="250"/>
      <c r="K505" s="196">
        <v>0</v>
      </c>
      <c r="L505" s="196">
        <v>0</v>
      </c>
      <c r="M505" s="196">
        <f t="shared" si="126"/>
        <v>0</v>
      </c>
      <c r="N505" s="172">
        <v>7210</v>
      </c>
    </row>
    <row r="506" spans="1:14" x14ac:dyDescent="0.25">
      <c r="A506" s="27">
        <f t="shared" si="110"/>
        <v>3811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82</v>
      </c>
      <c r="G506" s="173">
        <v>3811</v>
      </c>
      <c r="H506" s="179"/>
      <c r="I506" s="179">
        <v>1187</v>
      </c>
      <c r="J506" s="251"/>
      <c r="K506" s="196">
        <v>0</v>
      </c>
      <c r="L506" s="196">
        <v>0</v>
      </c>
      <c r="M506" s="196">
        <f t="shared" si="126"/>
        <v>0</v>
      </c>
      <c r="N506" s="172">
        <v>8210</v>
      </c>
    </row>
    <row r="507" spans="1:14" ht="25.5" x14ac:dyDescent="0.25">
      <c r="A507" s="27">
        <f t="shared" si="110"/>
        <v>4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/>
      <c r="F507" s="152"/>
      <c r="G507" s="173">
        <v>4</v>
      </c>
      <c r="H507" s="174"/>
      <c r="I507" s="174"/>
      <c r="J507" s="192" t="s">
        <v>156</v>
      </c>
      <c r="K507" s="176">
        <f>SUM(K508,K516)</f>
        <v>188000</v>
      </c>
      <c r="L507" s="176">
        <f>SUM(L508,L516)</f>
        <v>-24000</v>
      </c>
      <c r="M507" s="176">
        <f t="shared" ref="M507" si="127">SUM(M508,M516)</f>
        <v>164000</v>
      </c>
      <c r="N507" s="172"/>
    </row>
    <row r="508" spans="1:14" ht="25.5" x14ac:dyDescent="0.25">
      <c r="A508" s="27">
        <f t="shared" si="110"/>
        <v>41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/>
      <c r="F508" s="152"/>
      <c r="G508" s="173">
        <v>41</v>
      </c>
      <c r="H508" s="174"/>
      <c r="I508" s="174"/>
      <c r="J508" s="192" t="s">
        <v>157</v>
      </c>
      <c r="K508" s="176">
        <f>SUM(K509)</f>
        <v>1000</v>
      </c>
      <c r="L508" s="176">
        <f>SUM(L509)</f>
        <v>2000</v>
      </c>
      <c r="M508" s="176">
        <f t="shared" ref="M508" si="128">SUM(M509)</f>
        <v>3000</v>
      </c>
      <c r="N508" s="172"/>
    </row>
    <row r="509" spans="1:14" x14ac:dyDescent="0.25">
      <c r="A509" s="27">
        <f t="shared" si="110"/>
        <v>412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/>
      <c r="F509" s="152"/>
      <c r="G509" s="173">
        <v>412</v>
      </c>
      <c r="H509" s="174"/>
      <c r="I509" s="174"/>
      <c r="J509" s="192" t="s">
        <v>158</v>
      </c>
      <c r="K509" s="176">
        <f t="shared" ref="K509" si="129">SUM(K510:K515)</f>
        <v>1000</v>
      </c>
      <c r="L509" s="176">
        <f t="shared" ref="L509:M509" si="130">SUM(L510:L515)</f>
        <v>2000</v>
      </c>
      <c r="M509" s="176">
        <f t="shared" si="130"/>
        <v>3000</v>
      </c>
      <c r="N509" s="172"/>
    </row>
    <row r="510" spans="1:14" x14ac:dyDescent="0.25">
      <c r="A510" s="27">
        <f t="shared" si="110"/>
        <v>4123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32</v>
      </c>
      <c r="G510" s="173">
        <v>4123</v>
      </c>
      <c r="H510" s="179"/>
      <c r="I510" s="179">
        <v>1188</v>
      </c>
      <c r="J510" s="249" t="s">
        <v>159</v>
      </c>
      <c r="K510" s="196">
        <v>0</v>
      </c>
      <c r="L510" s="196">
        <v>0</v>
      </c>
      <c r="M510" s="196">
        <f t="shared" ref="M510:M515" si="131">K510+L510</f>
        <v>0</v>
      </c>
      <c r="N510" s="172">
        <v>3210</v>
      </c>
    </row>
    <row r="511" spans="1:14" x14ac:dyDescent="0.25">
      <c r="A511" s="27">
        <f t="shared" si="110"/>
        <v>4123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49</v>
      </c>
      <c r="G511" s="173">
        <v>4123</v>
      </c>
      <c r="H511" s="179"/>
      <c r="I511" s="179">
        <v>1189</v>
      </c>
      <c r="J511" s="250"/>
      <c r="K511" s="196">
        <v>0</v>
      </c>
      <c r="L511" s="196">
        <v>0</v>
      </c>
      <c r="M511" s="196">
        <f t="shared" si="131"/>
        <v>0</v>
      </c>
      <c r="N511" s="172">
        <v>4910</v>
      </c>
    </row>
    <row r="512" spans="1:14" x14ac:dyDescent="0.25">
      <c r="A512" s="27">
        <f t="shared" si="110"/>
        <v>4123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54</v>
      </c>
      <c r="G512" s="173">
        <v>4123</v>
      </c>
      <c r="H512" s="179"/>
      <c r="I512" s="179">
        <v>1190</v>
      </c>
      <c r="J512" s="250"/>
      <c r="K512" s="196">
        <v>1000</v>
      </c>
      <c r="L512" s="196">
        <v>2000</v>
      </c>
      <c r="M512" s="196">
        <f t="shared" si="131"/>
        <v>3000</v>
      </c>
      <c r="N512" s="172">
        <v>5410</v>
      </c>
    </row>
    <row r="513" spans="1:14" x14ac:dyDescent="0.25">
      <c r="A513" s="27">
        <f t="shared" si="110"/>
        <v>4123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62</v>
      </c>
      <c r="G513" s="173">
        <v>4123</v>
      </c>
      <c r="H513" s="179"/>
      <c r="I513" s="179">
        <v>1191</v>
      </c>
      <c r="J513" s="250"/>
      <c r="K513" s="196">
        <v>0</v>
      </c>
      <c r="L513" s="196">
        <v>0</v>
      </c>
      <c r="M513" s="196">
        <f t="shared" si="131"/>
        <v>0</v>
      </c>
      <c r="N513" s="172">
        <v>6210</v>
      </c>
    </row>
    <row r="514" spans="1:14" x14ac:dyDescent="0.25">
      <c r="A514" s="27">
        <f t="shared" si="110"/>
        <v>4123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72</v>
      </c>
      <c r="G514" s="173">
        <v>4123</v>
      </c>
      <c r="H514" s="179"/>
      <c r="I514" s="179">
        <v>1192</v>
      </c>
      <c r="J514" s="250"/>
      <c r="K514" s="196">
        <v>0</v>
      </c>
      <c r="L514" s="196">
        <v>0</v>
      </c>
      <c r="M514" s="196">
        <f t="shared" si="131"/>
        <v>0</v>
      </c>
      <c r="N514" s="172">
        <v>7210</v>
      </c>
    </row>
    <row r="515" spans="1:14" x14ac:dyDescent="0.25">
      <c r="A515" s="27">
        <f t="shared" si="110"/>
        <v>4123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82</v>
      </c>
      <c r="G515" s="173">
        <v>4123</v>
      </c>
      <c r="H515" s="179"/>
      <c r="I515" s="179">
        <v>1193</v>
      </c>
      <c r="J515" s="251"/>
      <c r="K515" s="196">
        <v>0</v>
      </c>
      <c r="L515" s="196">
        <v>0</v>
      </c>
      <c r="M515" s="196">
        <f t="shared" si="131"/>
        <v>0</v>
      </c>
      <c r="N515" s="172">
        <v>8210</v>
      </c>
    </row>
    <row r="516" spans="1:14" ht="25.5" x14ac:dyDescent="0.25">
      <c r="A516" s="27">
        <f t="shared" si="110"/>
        <v>42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/>
      <c r="F516" s="152"/>
      <c r="G516" s="173">
        <v>42</v>
      </c>
      <c r="H516" s="174"/>
      <c r="I516" s="174"/>
      <c r="J516" s="192" t="s">
        <v>160</v>
      </c>
      <c r="K516" s="176">
        <f t="shared" ref="K516:M516" si="132">SUM(K517,K530,K573,K580,K593)</f>
        <v>187000</v>
      </c>
      <c r="L516" s="176">
        <f t="shared" si="132"/>
        <v>-26000</v>
      </c>
      <c r="M516" s="176">
        <f t="shared" si="132"/>
        <v>161000</v>
      </c>
      <c r="N516" s="172"/>
    </row>
    <row r="517" spans="1:14" x14ac:dyDescent="0.25">
      <c r="A517" s="27">
        <f t="shared" si="110"/>
        <v>421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/>
      <c r="F517" s="152"/>
      <c r="G517" s="173">
        <v>421</v>
      </c>
      <c r="H517" s="174"/>
      <c r="I517" s="174"/>
      <c r="J517" s="192" t="s">
        <v>161</v>
      </c>
      <c r="K517" s="176">
        <f t="shared" ref="K517:M517" si="133">SUM(K518:K529)</f>
        <v>17000</v>
      </c>
      <c r="L517" s="176">
        <f t="shared" si="133"/>
        <v>-17000</v>
      </c>
      <c r="M517" s="176">
        <f t="shared" si="133"/>
        <v>0</v>
      </c>
      <c r="N517" s="172"/>
    </row>
    <row r="518" spans="1:14" x14ac:dyDescent="0.25">
      <c r="A518" s="27">
        <f t="shared" si="110"/>
        <v>4212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4212</v>
      </c>
      <c r="H518" s="179"/>
      <c r="I518" s="179">
        <v>1194</v>
      </c>
      <c r="J518" s="249" t="s">
        <v>230</v>
      </c>
      <c r="K518" s="196">
        <v>0</v>
      </c>
      <c r="L518" s="196">
        <v>0</v>
      </c>
      <c r="M518" s="196">
        <f t="shared" ref="M518:M529" si="134">K518+L518</f>
        <v>0</v>
      </c>
      <c r="N518" s="172">
        <v>3210</v>
      </c>
    </row>
    <row r="519" spans="1:14" x14ac:dyDescent="0.25">
      <c r="A519" s="27">
        <f t="shared" si="110"/>
        <v>4212</v>
      </c>
      <c r="B519" s="28" t="str">
        <f t="shared" si="105"/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4212</v>
      </c>
      <c r="H519" s="179"/>
      <c r="I519" s="179">
        <v>1195</v>
      </c>
      <c r="J519" s="250"/>
      <c r="K519" s="196">
        <v>17000</v>
      </c>
      <c r="L519" s="196">
        <v>-17000</v>
      </c>
      <c r="M519" s="196">
        <f t="shared" si="134"/>
        <v>0</v>
      </c>
      <c r="N519" s="172">
        <v>4910</v>
      </c>
    </row>
    <row r="520" spans="1:14" x14ac:dyDescent="0.25">
      <c r="A520" s="27">
        <f t="shared" si="110"/>
        <v>4212</v>
      </c>
      <c r="B520" s="28" t="str">
        <f t="shared" si="105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4212</v>
      </c>
      <c r="H520" s="179"/>
      <c r="I520" s="179">
        <v>1196</v>
      </c>
      <c r="J520" s="250"/>
      <c r="K520" s="196">
        <v>0</v>
      </c>
      <c r="L520" s="196">
        <v>0</v>
      </c>
      <c r="M520" s="196">
        <f t="shared" si="134"/>
        <v>0</v>
      </c>
      <c r="N520" s="172">
        <v>5410</v>
      </c>
    </row>
    <row r="521" spans="1:14" x14ac:dyDescent="0.25">
      <c r="A521" s="27">
        <f t="shared" si="110"/>
        <v>4212</v>
      </c>
      <c r="B521" s="28" t="str">
        <f t="shared" si="105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4212</v>
      </c>
      <c r="H521" s="179"/>
      <c r="I521" s="179">
        <v>1197</v>
      </c>
      <c r="J521" s="250"/>
      <c r="K521" s="196">
        <v>0</v>
      </c>
      <c r="L521" s="196">
        <v>0</v>
      </c>
      <c r="M521" s="196">
        <f t="shared" si="134"/>
        <v>0</v>
      </c>
      <c r="N521" s="172">
        <v>6210</v>
      </c>
    </row>
    <row r="522" spans="1:14" x14ac:dyDescent="0.25">
      <c r="A522" s="27">
        <f t="shared" si="110"/>
        <v>4212</v>
      </c>
      <c r="B522" s="28" t="str">
        <f t="shared" si="105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4212</v>
      </c>
      <c r="H522" s="179"/>
      <c r="I522" s="179">
        <v>1198</v>
      </c>
      <c r="J522" s="250"/>
      <c r="K522" s="196">
        <v>0</v>
      </c>
      <c r="L522" s="196">
        <v>0</v>
      </c>
      <c r="M522" s="196">
        <f t="shared" si="134"/>
        <v>0</v>
      </c>
      <c r="N522" s="172">
        <v>7210</v>
      </c>
    </row>
    <row r="523" spans="1:14" x14ac:dyDescent="0.25">
      <c r="A523" s="27">
        <f t="shared" ref="A523:A576" si="135">G523</f>
        <v>4212</v>
      </c>
      <c r="B523" s="28" t="str">
        <f t="shared" si="105"/>
        <v xml:space="preserve"> </v>
      </c>
      <c r="C523" s="35" t="str">
        <f t="shared" si="117"/>
        <v xml:space="preserve">  </v>
      </c>
      <c r="D523" s="35" t="str">
        <f t="shared" si="118"/>
        <v xml:space="preserve">  </v>
      </c>
      <c r="E523" s="36" t="s">
        <v>183</v>
      </c>
      <c r="F523" s="152">
        <v>82</v>
      </c>
      <c r="G523" s="173">
        <v>4212</v>
      </c>
      <c r="H523" s="179"/>
      <c r="I523" s="179">
        <v>1199</v>
      </c>
      <c r="J523" s="251"/>
      <c r="K523" s="196">
        <v>0</v>
      </c>
      <c r="L523" s="196">
        <v>0</v>
      </c>
      <c r="M523" s="196">
        <f t="shared" si="134"/>
        <v>0</v>
      </c>
      <c r="N523" s="172">
        <v>8210</v>
      </c>
    </row>
    <row r="524" spans="1:14" x14ac:dyDescent="0.25">
      <c r="A524" s="27">
        <f t="shared" si="135"/>
        <v>4214</v>
      </c>
      <c r="B524" s="28" t="str">
        <f t="shared" si="105"/>
        <v xml:space="preserve"> </v>
      </c>
      <c r="C524" s="35" t="str">
        <f t="shared" si="117"/>
        <v xml:space="preserve">  </v>
      </c>
      <c r="D524" s="35" t="str">
        <f t="shared" si="118"/>
        <v xml:space="preserve">  </v>
      </c>
      <c r="E524" s="36" t="s">
        <v>183</v>
      </c>
      <c r="F524" s="152">
        <v>32</v>
      </c>
      <c r="G524" s="173">
        <v>4214</v>
      </c>
      <c r="H524" s="179"/>
      <c r="I524" s="179">
        <v>1200</v>
      </c>
      <c r="J524" s="249" t="s">
        <v>162</v>
      </c>
      <c r="K524" s="196">
        <v>0</v>
      </c>
      <c r="L524" s="196">
        <v>0</v>
      </c>
      <c r="M524" s="196">
        <f t="shared" si="134"/>
        <v>0</v>
      </c>
      <c r="N524" s="172">
        <v>3210</v>
      </c>
    </row>
    <row r="525" spans="1:14" x14ac:dyDescent="0.25">
      <c r="A525" s="27">
        <f t="shared" si="135"/>
        <v>4214</v>
      </c>
      <c r="B525" s="28" t="str">
        <f t="shared" si="105"/>
        <v xml:space="preserve"> </v>
      </c>
      <c r="C525" s="35" t="str">
        <f t="shared" si="117"/>
        <v xml:space="preserve">  </v>
      </c>
      <c r="D525" s="35" t="str">
        <f t="shared" si="118"/>
        <v xml:space="preserve">  </v>
      </c>
      <c r="E525" s="36" t="s">
        <v>183</v>
      </c>
      <c r="F525" s="152">
        <v>49</v>
      </c>
      <c r="G525" s="173">
        <v>4214</v>
      </c>
      <c r="H525" s="179"/>
      <c r="I525" s="179">
        <v>1201</v>
      </c>
      <c r="J525" s="250"/>
      <c r="K525" s="196">
        <v>0</v>
      </c>
      <c r="L525" s="196">
        <v>0</v>
      </c>
      <c r="M525" s="196">
        <f t="shared" si="134"/>
        <v>0</v>
      </c>
      <c r="N525" s="172">
        <v>4910</v>
      </c>
    </row>
    <row r="526" spans="1:14" x14ac:dyDescent="0.25">
      <c r="A526" s="27">
        <f t="shared" si="135"/>
        <v>4214</v>
      </c>
      <c r="B526" s="28" t="str">
        <f t="shared" si="105"/>
        <v xml:space="preserve"> </v>
      </c>
      <c r="C526" s="35" t="str">
        <f t="shared" si="117"/>
        <v xml:space="preserve">  </v>
      </c>
      <c r="D526" s="35" t="str">
        <f t="shared" si="118"/>
        <v xml:space="preserve">  </v>
      </c>
      <c r="E526" s="36" t="s">
        <v>183</v>
      </c>
      <c r="F526" s="152">
        <v>54</v>
      </c>
      <c r="G526" s="173">
        <v>4214</v>
      </c>
      <c r="H526" s="179"/>
      <c r="I526" s="179">
        <v>1202</v>
      </c>
      <c r="J526" s="250"/>
      <c r="K526" s="196">
        <v>0</v>
      </c>
      <c r="L526" s="196">
        <v>0</v>
      </c>
      <c r="M526" s="196">
        <f t="shared" si="134"/>
        <v>0</v>
      </c>
      <c r="N526" s="172">
        <v>5410</v>
      </c>
    </row>
    <row r="527" spans="1:14" x14ac:dyDescent="0.25">
      <c r="A527" s="27">
        <f t="shared" si="135"/>
        <v>4214</v>
      </c>
      <c r="B527" s="28" t="str">
        <f t="shared" si="105"/>
        <v xml:space="preserve"> </v>
      </c>
      <c r="C527" s="35" t="str">
        <f t="shared" si="117"/>
        <v xml:space="preserve">  </v>
      </c>
      <c r="D527" s="35" t="str">
        <f t="shared" si="118"/>
        <v xml:space="preserve">  </v>
      </c>
      <c r="E527" s="36" t="s">
        <v>183</v>
      </c>
      <c r="F527" s="152">
        <v>62</v>
      </c>
      <c r="G527" s="173">
        <v>4214</v>
      </c>
      <c r="H527" s="179"/>
      <c r="I527" s="179">
        <v>1203</v>
      </c>
      <c r="J527" s="250"/>
      <c r="K527" s="196">
        <v>0</v>
      </c>
      <c r="L527" s="196">
        <v>0</v>
      </c>
      <c r="M527" s="196">
        <f t="shared" si="134"/>
        <v>0</v>
      </c>
      <c r="N527" s="172">
        <v>6210</v>
      </c>
    </row>
    <row r="528" spans="1:14" x14ac:dyDescent="0.25">
      <c r="A528" s="27">
        <f t="shared" si="135"/>
        <v>4214</v>
      </c>
      <c r="B528" s="28" t="str">
        <f t="shared" si="105"/>
        <v xml:space="preserve"> </v>
      </c>
      <c r="C528" s="35" t="str">
        <f t="shared" si="117"/>
        <v xml:space="preserve">  </v>
      </c>
      <c r="D528" s="35" t="str">
        <f t="shared" si="118"/>
        <v xml:space="preserve">  </v>
      </c>
      <c r="E528" s="36" t="s">
        <v>183</v>
      </c>
      <c r="F528" s="152">
        <v>72</v>
      </c>
      <c r="G528" s="173">
        <v>4214</v>
      </c>
      <c r="H528" s="179"/>
      <c r="I528" s="179">
        <v>1204</v>
      </c>
      <c r="J528" s="250"/>
      <c r="K528" s="196">
        <v>0</v>
      </c>
      <c r="L528" s="196">
        <v>0</v>
      </c>
      <c r="M528" s="196">
        <f t="shared" si="134"/>
        <v>0</v>
      </c>
      <c r="N528" s="172">
        <v>7210</v>
      </c>
    </row>
    <row r="529" spans="1:14" x14ac:dyDescent="0.25">
      <c r="A529" s="27">
        <f t="shared" si="135"/>
        <v>4214</v>
      </c>
      <c r="B529" s="28" t="str">
        <f t="shared" si="105"/>
        <v xml:space="preserve"> </v>
      </c>
      <c r="C529" s="35" t="str">
        <f t="shared" si="117"/>
        <v xml:space="preserve">  </v>
      </c>
      <c r="D529" s="35" t="str">
        <f t="shared" si="118"/>
        <v xml:space="preserve">  </v>
      </c>
      <c r="E529" s="36" t="s">
        <v>183</v>
      </c>
      <c r="F529" s="152">
        <v>82</v>
      </c>
      <c r="G529" s="173">
        <v>4214</v>
      </c>
      <c r="H529" s="179"/>
      <c r="I529" s="179">
        <v>1205</v>
      </c>
      <c r="J529" s="251"/>
      <c r="K529" s="196">
        <v>0</v>
      </c>
      <c r="L529" s="196">
        <v>0</v>
      </c>
      <c r="M529" s="196">
        <f t="shared" si="134"/>
        <v>0</v>
      </c>
      <c r="N529" s="172">
        <v>8210</v>
      </c>
    </row>
    <row r="530" spans="1:14" x14ac:dyDescent="0.25">
      <c r="A530" s="27">
        <f t="shared" si="135"/>
        <v>422</v>
      </c>
      <c r="B530" s="28" t="str">
        <f t="shared" si="105"/>
        <v xml:space="preserve"> </v>
      </c>
      <c r="C530" s="35" t="str">
        <f t="shared" si="117"/>
        <v xml:space="preserve">  </v>
      </c>
      <c r="D530" s="35" t="str">
        <f t="shared" si="118"/>
        <v xml:space="preserve">  </v>
      </c>
      <c r="E530" s="36"/>
      <c r="F530" s="152"/>
      <c r="G530" s="173">
        <v>422</v>
      </c>
      <c r="H530" s="174"/>
      <c r="I530" s="174"/>
      <c r="J530" s="192" t="s">
        <v>163</v>
      </c>
      <c r="K530" s="176">
        <f t="shared" ref="K530" si="136">SUM(K531:K572)</f>
        <v>39000</v>
      </c>
      <c r="L530" s="176">
        <f t="shared" ref="L530:M530" si="137">SUM(L531:L572)</f>
        <v>8000</v>
      </c>
      <c r="M530" s="176">
        <f t="shared" si="137"/>
        <v>47000</v>
      </c>
      <c r="N530" s="172"/>
    </row>
    <row r="531" spans="1:14" x14ac:dyDescent="0.25">
      <c r="A531" s="27">
        <f t="shared" si="135"/>
        <v>4221</v>
      </c>
      <c r="B531" s="28" t="str">
        <f t="shared" si="105"/>
        <v xml:space="preserve"> </v>
      </c>
      <c r="C531" s="35" t="str">
        <f t="shared" si="117"/>
        <v xml:space="preserve">  </v>
      </c>
      <c r="D531" s="35" t="str">
        <f t="shared" si="118"/>
        <v xml:space="preserve">  </v>
      </c>
      <c r="E531" s="36" t="s">
        <v>183</v>
      </c>
      <c r="F531" s="152">
        <v>32</v>
      </c>
      <c r="G531" s="173">
        <v>4221</v>
      </c>
      <c r="H531" s="179"/>
      <c r="I531" s="179">
        <v>1206</v>
      </c>
      <c r="J531" s="249" t="s">
        <v>65</v>
      </c>
      <c r="K531" s="196">
        <v>5000</v>
      </c>
      <c r="L531" s="196">
        <v>5000</v>
      </c>
      <c r="M531" s="196">
        <f t="shared" ref="M531:M572" si="138">K531+L531</f>
        <v>10000</v>
      </c>
      <c r="N531" s="172">
        <v>3210</v>
      </c>
    </row>
    <row r="532" spans="1:14" x14ac:dyDescent="0.25">
      <c r="A532" s="27">
        <f t="shared" si="135"/>
        <v>4221</v>
      </c>
      <c r="B532" s="28" t="str">
        <f t="shared" si="105"/>
        <v xml:space="preserve"> </v>
      </c>
      <c r="C532" s="35" t="str">
        <f t="shared" si="117"/>
        <v xml:space="preserve">  </v>
      </c>
      <c r="D532" s="35" t="str">
        <f t="shared" si="118"/>
        <v xml:space="preserve">  </v>
      </c>
      <c r="E532" s="36" t="s">
        <v>183</v>
      </c>
      <c r="F532" s="152">
        <v>49</v>
      </c>
      <c r="G532" s="173">
        <v>4221</v>
      </c>
      <c r="H532" s="179"/>
      <c r="I532" s="179">
        <v>1207</v>
      </c>
      <c r="J532" s="250"/>
      <c r="K532" s="196">
        <v>0</v>
      </c>
      <c r="L532" s="196">
        <v>0</v>
      </c>
      <c r="M532" s="196">
        <f t="shared" si="138"/>
        <v>0</v>
      </c>
      <c r="N532" s="172">
        <v>4910</v>
      </c>
    </row>
    <row r="533" spans="1:14" x14ac:dyDescent="0.25">
      <c r="A533" s="27">
        <f t="shared" si="135"/>
        <v>4221</v>
      </c>
      <c r="B533" s="28" t="str">
        <f t="shared" si="105"/>
        <v xml:space="preserve"> </v>
      </c>
      <c r="C533" s="35" t="str">
        <f t="shared" si="117"/>
        <v xml:space="preserve">  </v>
      </c>
      <c r="D533" s="35" t="str">
        <f t="shared" si="118"/>
        <v xml:space="preserve">  </v>
      </c>
      <c r="E533" s="36" t="s">
        <v>183</v>
      </c>
      <c r="F533" s="152">
        <v>54</v>
      </c>
      <c r="G533" s="173">
        <v>4221</v>
      </c>
      <c r="H533" s="179"/>
      <c r="I533" s="179">
        <v>1208</v>
      </c>
      <c r="J533" s="250"/>
      <c r="K533" s="196">
        <v>20000</v>
      </c>
      <c r="L533" s="196">
        <v>0</v>
      </c>
      <c r="M533" s="196">
        <f t="shared" si="138"/>
        <v>20000</v>
      </c>
      <c r="N533" s="172">
        <v>5410</v>
      </c>
    </row>
    <row r="534" spans="1:14" x14ac:dyDescent="0.25">
      <c r="A534" s="27">
        <f t="shared" si="135"/>
        <v>4221</v>
      </c>
      <c r="B534" s="28" t="str">
        <f t="shared" si="105"/>
        <v xml:space="preserve"> </v>
      </c>
      <c r="C534" s="35" t="str">
        <f t="shared" si="117"/>
        <v xml:space="preserve">  </v>
      </c>
      <c r="D534" s="35" t="str">
        <f t="shared" si="118"/>
        <v xml:space="preserve">  </v>
      </c>
      <c r="E534" s="36" t="s">
        <v>183</v>
      </c>
      <c r="F534" s="152">
        <v>62</v>
      </c>
      <c r="G534" s="173">
        <v>4221</v>
      </c>
      <c r="H534" s="179"/>
      <c r="I534" s="179">
        <v>1209</v>
      </c>
      <c r="J534" s="250"/>
      <c r="K534" s="196">
        <v>0</v>
      </c>
      <c r="L534" s="196">
        <v>0</v>
      </c>
      <c r="M534" s="196">
        <f t="shared" si="138"/>
        <v>0</v>
      </c>
      <c r="N534" s="172">
        <v>6210</v>
      </c>
    </row>
    <row r="535" spans="1:14" x14ac:dyDescent="0.25">
      <c r="A535" s="27">
        <f t="shared" si="135"/>
        <v>4221</v>
      </c>
      <c r="B535" s="28" t="str">
        <f t="shared" si="105"/>
        <v xml:space="preserve"> </v>
      </c>
      <c r="C535" s="35" t="str">
        <f t="shared" si="117"/>
        <v xml:space="preserve">  </v>
      </c>
      <c r="D535" s="35" t="str">
        <f t="shared" si="118"/>
        <v xml:space="preserve">  </v>
      </c>
      <c r="E535" s="36" t="s">
        <v>183</v>
      </c>
      <c r="F535" s="152">
        <v>72</v>
      </c>
      <c r="G535" s="173">
        <v>4221</v>
      </c>
      <c r="H535" s="179"/>
      <c r="I535" s="179">
        <v>1210</v>
      </c>
      <c r="J535" s="250"/>
      <c r="K535" s="196">
        <v>0</v>
      </c>
      <c r="L535" s="196">
        <v>0</v>
      </c>
      <c r="M535" s="196">
        <f t="shared" si="138"/>
        <v>0</v>
      </c>
      <c r="N535" s="172">
        <v>7210</v>
      </c>
    </row>
    <row r="536" spans="1:14" x14ac:dyDescent="0.25">
      <c r="A536" s="27">
        <f t="shared" si="135"/>
        <v>4221</v>
      </c>
      <c r="B536" s="28" t="str">
        <f t="shared" si="105"/>
        <v xml:space="preserve"> </v>
      </c>
      <c r="C536" s="35" t="str">
        <f t="shared" si="117"/>
        <v xml:space="preserve">  </v>
      </c>
      <c r="D536" s="35" t="str">
        <f t="shared" si="118"/>
        <v xml:space="preserve">  </v>
      </c>
      <c r="E536" s="36" t="s">
        <v>183</v>
      </c>
      <c r="F536" s="152">
        <v>82</v>
      </c>
      <c r="G536" s="173">
        <v>4221</v>
      </c>
      <c r="H536" s="179"/>
      <c r="I536" s="179">
        <v>1211</v>
      </c>
      <c r="J536" s="251"/>
      <c r="K536" s="196"/>
      <c r="L536" s="196">
        <v>0</v>
      </c>
      <c r="M536" s="196">
        <f t="shared" si="138"/>
        <v>0</v>
      </c>
      <c r="N536" s="172">
        <v>8210</v>
      </c>
    </row>
    <row r="537" spans="1:14" x14ac:dyDescent="0.25">
      <c r="A537" s="27">
        <f t="shared" si="135"/>
        <v>4222</v>
      </c>
      <c r="B537" s="28" t="str">
        <f t="shared" si="105"/>
        <v xml:space="preserve"> </v>
      </c>
      <c r="C537" s="35" t="str">
        <f t="shared" si="117"/>
        <v xml:space="preserve">  </v>
      </c>
      <c r="D537" s="35" t="str">
        <f t="shared" si="118"/>
        <v xml:space="preserve">  </v>
      </c>
      <c r="E537" s="36" t="s">
        <v>183</v>
      </c>
      <c r="F537" s="152">
        <v>32</v>
      </c>
      <c r="G537" s="173">
        <v>4222</v>
      </c>
      <c r="H537" s="179"/>
      <c r="I537" s="179">
        <v>1212</v>
      </c>
      <c r="J537" s="249" t="s">
        <v>170</v>
      </c>
      <c r="K537" s="196">
        <v>0</v>
      </c>
      <c r="L537" s="196">
        <v>4000</v>
      </c>
      <c r="M537" s="196">
        <f t="shared" si="138"/>
        <v>4000</v>
      </c>
      <c r="N537" s="172">
        <v>3210</v>
      </c>
    </row>
    <row r="538" spans="1:14" x14ac:dyDescent="0.25">
      <c r="A538" s="27">
        <f t="shared" si="135"/>
        <v>4222</v>
      </c>
      <c r="B538" s="28" t="str">
        <f t="shared" si="105"/>
        <v xml:space="preserve"> </v>
      </c>
      <c r="C538" s="35" t="str">
        <f t="shared" si="117"/>
        <v xml:space="preserve">  </v>
      </c>
      <c r="D538" s="35" t="str">
        <f t="shared" si="118"/>
        <v xml:space="preserve">  </v>
      </c>
      <c r="E538" s="36" t="s">
        <v>183</v>
      </c>
      <c r="F538" s="152">
        <v>49</v>
      </c>
      <c r="G538" s="173">
        <v>4222</v>
      </c>
      <c r="H538" s="179"/>
      <c r="I538" s="179">
        <v>1213</v>
      </c>
      <c r="J538" s="250"/>
      <c r="K538" s="196">
        <v>0</v>
      </c>
      <c r="L538" s="196">
        <v>0</v>
      </c>
      <c r="M538" s="196">
        <f t="shared" si="138"/>
        <v>0</v>
      </c>
      <c r="N538" s="172">
        <v>4910</v>
      </c>
    </row>
    <row r="539" spans="1:14" x14ac:dyDescent="0.25">
      <c r="A539" s="27">
        <f t="shared" si="135"/>
        <v>4222</v>
      </c>
      <c r="B539" s="28" t="str">
        <f t="shared" si="105"/>
        <v xml:space="preserve"> </v>
      </c>
      <c r="C539" s="35" t="str">
        <f t="shared" si="117"/>
        <v xml:space="preserve">  </v>
      </c>
      <c r="D539" s="35" t="str">
        <f t="shared" si="118"/>
        <v xml:space="preserve">  </v>
      </c>
      <c r="E539" s="36" t="s">
        <v>183</v>
      </c>
      <c r="F539" s="152">
        <v>54</v>
      </c>
      <c r="G539" s="173">
        <v>4222</v>
      </c>
      <c r="H539" s="179"/>
      <c r="I539" s="179">
        <v>1214</v>
      </c>
      <c r="J539" s="250"/>
      <c r="K539" s="196">
        <v>3000</v>
      </c>
      <c r="L539" s="196">
        <v>0</v>
      </c>
      <c r="M539" s="196">
        <f t="shared" si="138"/>
        <v>3000</v>
      </c>
      <c r="N539" s="172">
        <v>5410</v>
      </c>
    </row>
    <row r="540" spans="1:14" x14ac:dyDescent="0.25">
      <c r="A540" s="27">
        <f t="shared" si="135"/>
        <v>4222</v>
      </c>
      <c r="B540" s="28" t="str">
        <f t="shared" si="105"/>
        <v xml:space="preserve"> </v>
      </c>
      <c r="C540" s="35" t="str">
        <f t="shared" si="117"/>
        <v xml:space="preserve">  </v>
      </c>
      <c r="D540" s="35" t="str">
        <f t="shared" si="118"/>
        <v xml:space="preserve">  </v>
      </c>
      <c r="E540" s="36" t="s">
        <v>183</v>
      </c>
      <c r="F540" s="152">
        <v>62</v>
      </c>
      <c r="G540" s="173">
        <v>4222</v>
      </c>
      <c r="H540" s="179"/>
      <c r="I540" s="179">
        <v>1215</v>
      </c>
      <c r="J540" s="250"/>
      <c r="K540" s="196">
        <v>0</v>
      </c>
      <c r="L540" s="196">
        <v>0</v>
      </c>
      <c r="M540" s="196">
        <f t="shared" si="138"/>
        <v>0</v>
      </c>
      <c r="N540" s="172">
        <v>6210</v>
      </c>
    </row>
    <row r="541" spans="1:14" x14ac:dyDescent="0.25">
      <c r="A541" s="27">
        <f t="shared" si="135"/>
        <v>4222</v>
      </c>
      <c r="B541" s="28" t="str">
        <f t="shared" si="105"/>
        <v xml:space="preserve"> </v>
      </c>
      <c r="C541" s="35" t="str">
        <f t="shared" si="117"/>
        <v xml:space="preserve">  </v>
      </c>
      <c r="D541" s="35" t="str">
        <f t="shared" si="118"/>
        <v xml:space="preserve">  </v>
      </c>
      <c r="E541" s="36" t="s">
        <v>183</v>
      </c>
      <c r="F541" s="152">
        <v>72</v>
      </c>
      <c r="G541" s="173">
        <v>4222</v>
      </c>
      <c r="H541" s="179"/>
      <c r="I541" s="179">
        <v>1216</v>
      </c>
      <c r="J541" s="250"/>
      <c r="K541" s="196">
        <v>0</v>
      </c>
      <c r="L541" s="196">
        <v>0</v>
      </c>
      <c r="M541" s="196">
        <f t="shared" si="138"/>
        <v>0</v>
      </c>
      <c r="N541" s="172">
        <v>7210</v>
      </c>
    </row>
    <row r="542" spans="1:14" x14ac:dyDescent="0.25">
      <c r="A542" s="27">
        <f t="shared" si="135"/>
        <v>4222</v>
      </c>
      <c r="B542" s="28" t="str">
        <f t="shared" si="105"/>
        <v xml:space="preserve"> </v>
      </c>
      <c r="C542" s="35" t="str">
        <f t="shared" si="117"/>
        <v xml:space="preserve">  </v>
      </c>
      <c r="D542" s="35" t="str">
        <f t="shared" si="118"/>
        <v xml:space="preserve">  </v>
      </c>
      <c r="E542" s="36" t="s">
        <v>183</v>
      </c>
      <c r="F542" s="152">
        <v>82</v>
      </c>
      <c r="G542" s="173">
        <v>4222</v>
      </c>
      <c r="H542" s="179"/>
      <c r="I542" s="179">
        <v>1217</v>
      </c>
      <c r="J542" s="251"/>
      <c r="K542" s="196">
        <v>0</v>
      </c>
      <c r="L542" s="196">
        <v>0</v>
      </c>
      <c r="M542" s="196">
        <f t="shared" si="138"/>
        <v>0</v>
      </c>
      <c r="N542" s="172">
        <v>8210</v>
      </c>
    </row>
    <row r="543" spans="1:14" x14ac:dyDescent="0.25">
      <c r="A543" s="27">
        <f t="shared" si="135"/>
        <v>4223</v>
      </c>
      <c r="B543" s="28" t="str">
        <f t="shared" si="105"/>
        <v xml:space="preserve"> </v>
      </c>
      <c r="C543" s="35" t="str">
        <f t="shared" si="117"/>
        <v xml:space="preserve">  </v>
      </c>
      <c r="D543" s="35" t="str">
        <f t="shared" si="118"/>
        <v xml:space="preserve">  </v>
      </c>
      <c r="E543" s="36" t="s">
        <v>183</v>
      </c>
      <c r="F543" s="152">
        <v>32</v>
      </c>
      <c r="G543" s="173">
        <v>4223</v>
      </c>
      <c r="H543" s="179"/>
      <c r="I543" s="179">
        <v>1218</v>
      </c>
      <c r="J543" s="249" t="s">
        <v>173</v>
      </c>
      <c r="K543" s="196">
        <v>0</v>
      </c>
      <c r="L543" s="196">
        <v>0</v>
      </c>
      <c r="M543" s="196">
        <f t="shared" si="138"/>
        <v>0</v>
      </c>
      <c r="N543" s="172">
        <v>3210</v>
      </c>
    </row>
    <row r="544" spans="1:14" x14ac:dyDescent="0.25">
      <c r="A544" s="27">
        <f t="shared" si="135"/>
        <v>4223</v>
      </c>
      <c r="B544" s="28" t="str">
        <f t="shared" ref="B544:B669" si="139">IF(H544&gt;0,F544," ")</f>
        <v xml:space="preserve"> </v>
      </c>
      <c r="C544" s="35" t="str">
        <f t="shared" si="117"/>
        <v xml:space="preserve">  </v>
      </c>
      <c r="D544" s="35" t="str">
        <f t="shared" si="118"/>
        <v xml:space="preserve">  </v>
      </c>
      <c r="E544" s="36" t="s">
        <v>183</v>
      </c>
      <c r="F544" s="152">
        <v>49</v>
      </c>
      <c r="G544" s="173">
        <v>4223</v>
      </c>
      <c r="H544" s="179"/>
      <c r="I544" s="179">
        <v>1219</v>
      </c>
      <c r="J544" s="250"/>
      <c r="K544" s="196">
        <v>0</v>
      </c>
      <c r="L544" s="196">
        <v>0</v>
      </c>
      <c r="M544" s="196">
        <f t="shared" si="138"/>
        <v>0</v>
      </c>
      <c r="N544" s="172">
        <v>4910</v>
      </c>
    </row>
    <row r="545" spans="1:14" x14ac:dyDescent="0.25">
      <c r="A545" s="27">
        <f t="shared" si="135"/>
        <v>4223</v>
      </c>
      <c r="B545" s="28" t="str">
        <f t="shared" si="139"/>
        <v xml:space="preserve"> </v>
      </c>
      <c r="C545" s="35" t="str">
        <f t="shared" si="117"/>
        <v xml:space="preserve">  </v>
      </c>
      <c r="D545" s="35" t="str">
        <f t="shared" si="118"/>
        <v xml:space="preserve">  </v>
      </c>
      <c r="E545" s="36" t="s">
        <v>183</v>
      </c>
      <c r="F545" s="152">
        <v>54</v>
      </c>
      <c r="G545" s="173">
        <v>4223</v>
      </c>
      <c r="H545" s="179"/>
      <c r="I545" s="179">
        <v>1220</v>
      </c>
      <c r="J545" s="250"/>
      <c r="K545" s="196">
        <v>0</v>
      </c>
      <c r="L545" s="196">
        <v>0</v>
      </c>
      <c r="M545" s="196">
        <f t="shared" si="138"/>
        <v>0</v>
      </c>
      <c r="N545" s="172">
        <v>5410</v>
      </c>
    </row>
    <row r="546" spans="1:14" x14ac:dyDescent="0.25">
      <c r="A546" s="27">
        <f t="shared" si="135"/>
        <v>4223</v>
      </c>
      <c r="B546" s="28" t="str">
        <f t="shared" si="139"/>
        <v xml:space="preserve"> </v>
      </c>
      <c r="C546" s="35" t="str">
        <f t="shared" si="117"/>
        <v xml:space="preserve">  </v>
      </c>
      <c r="D546" s="35" t="str">
        <f t="shared" si="118"/>
        <v xml:space="preserve">  </v>
      </c>
      <c r="E546" s="36" t="s">
        <v>183</v>
      </c>
      <c r="F546" s="152">
        <v>62</v>
      </c>
      <c r="G546" s="173">
        <v>4223</v>
      </c>
      <c r="H546" s="179"/>
      <c r="I546" s="179">
        <v>1221</v>
      </c>
      <c r="J546" s="250"/>
      <c r="K546" s="196">
        <v>0</v>
      </c>
      <c r="L546" s="196">
        <v>0</v>
      </c>
      <c r="M546" s="196">
        <f t="shared" si="138"/>
        <v>0</v>
      </c>
      <c r="N546" s="172">
        <v>6210</v>
      </c>
    </row>
    <row r="547" spans="1:14" x14ac:dyDescent="0.25">
      <c r="A547" s="27">
        <f t="shared" si="135"/>
        <v>4223</v>
      </c>
      <c r="B547" s="28" t="str">
        <f t="shared" si="139"/>
        <v xml:space="preserve"> </v>
      </c>
      <c r="C547" s="35" t="str">
        <f t="shared" si="117"/>
        <v xml:space="preserve">  </v>
      </c>
      <c r="D547" s="35" t="str">
        <f t="shared" si="118"/>
        <v xml:space="preserve">  </v>
      </c>
      <c r="E547" s="36" t="s">
        <v>183</v>
      </c>
      <c r="F547" s="152">
        <v>72</v>
      </c>
      <c r="G547" s="173">
        <v>4223</v>
      </c>
      <c r="H547" s="179"/>
      <c r="I547" s="179">
        <v>1222</v>
      </c>
      <c r="J547" s="250"/>
      <c r="K547" s="196">
        <v>0</v>
      </c>
      <c r="L547" s="196">
        <v>0</v>
      </c>
      <c r="M547" s="196">
        <f t="shared" si="138"/>
        <v>0</v>
      </c>
      <c r="N547" s="172">
        <v>7210</v>
      </c>
    </row>
    <row r="548" spans="1:14" x14ac:dyDescent="0.25">
      <c r="A548" s="27">
        <f t="shared" si="135"/>
        <v>4223</v>
      </c>
      <c r="B548" s="28" t="str">
        <f t="shared" si="139"/>
        <v xml:space="preserve"> </v>
      </c>
      <c r="C548" s="35" t="str">
        <f t="shared" ref="C548:C576" si="140">IF(H548&gt;0,LEFT(E548,3),"  ")</f>
        <v xml:space="preserve">  </v>
      </c>
      <c r="D548" s="35" t="str">
        <f t="shared" ref="D548:D576" si="141">IF(H548&gt;0,LEFT(E548,4),"  ")</f>
        <v xml:space="preserve">  </v>
      </c>
      <c r="E548" s="36" t="s">
        <v>183</v>
      </c>
      <c r="F548" s="152">
        <v>82</v>
      </c>
      <c r="G548" s="173">
        <v>4223</v>
      </c>
      <c r="H548" s="179"/>
      <c r="I548" s="179">
        <v>1223</v>
      </c>
      <c r="J548" s="251"/>
      <c r="K548" s="196">
        <v>0</v>
      </c>
      <c r="L548" s="196">
        <v>0</v>
      </c>
      <c r="M548" s="196">
        <f t="shared" si="138"/>
        <v>0</v>
      </c>
      <c r="N548" s="172">
        <v>8210</v>
      </c>
    </row>
    <row r="549" spans="1:14" x14ac:dyDescent="0.25">
      <c r="A549" s="27">
        <f t="shared" si="135"/>
        <v>4224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4224</v>
      </c>
      <c r="H549" s="179"/>
      <c r="I549" s="179">
        <v>1224</v>
      </c>
      <c r="J549" s="249" t="s">
        <v>66</v>
      </c>
      <c r="K549" s="196">
        <v>0</v>
      </c>
      <c r="L549" s="196">
        <v>0</v>
      </c>
      <c r="M549" s="196">
        <f t="shared" si="138"/>
        <v>0</v>
      </c>
      <c r="N549" s="172">
        <v>3210</v>
      </c>
    </row>
    <row r="550" spans="1:14" x14ac:dyDescent="0.25">
      <c r="A550" s="27">
        <f t="shared" si="135"/>
        <v>4224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4224</v>
      </c>
      <c r="H550" s="179"/>
      <c r="I550" s="179">
        <v>1225</v>
      </c>
      <c r="J550" s="250"/>
      <c r="K550" s="196">
        <v>0</v>
      </c>
      <c r="L550" s="196">
        <v>0</v>
      </c>
      <c r="M550" s="196">
        <f t="shared" si="138"/>
        <v>0</v>
      </c>
      <c r="N550" s="172">
        <v>4910</v>
      </c>
    </row>
    <row r="551" spans="1:14" x14ac:dyDescent="0.25">
      <c r="A551" s="27">
        <f t="shared" si="135"/>
        <v>4224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4224</v>
      </c>
      <c r="H551" s="179"/>
      <c r="I551" s="179">
        <v>1226</v>
      </c>
      <c r="J551" s="250"/>
      <c r="K551" s="196">
        <v>0</v>
      </c>
      <c r="L551" s="196">
        <v>0</v>
      </c>
      <c r="M551" s="196">
        <f t="shared" si="138"/>
        <v>0</v>
      </c>
      <c r="N551" s="172">
        <v>5410</v>
      </c>
    </row>
    <row r="552" spans="1:14" x14ac:dyDescent="0.25">
      <c r="A552" s="27">
        <f t="shared" si="135"/>
        <v>4224</v>
      </c>
      <c r="B552" s="28" t="str">
        <f t="shared" si="139"/>
        <v xml:space="preserve"> </v>
      </c>
      <c r="C552" s="35" t="str">
        <f t="shared" si="140"/>
        <v xml:space="preserve">  </v>
      </c>
      <c r="D552" s="35" t="str">
        <f t="shared" si="141"/>
        <v xml:space="preserve">  </v>
      </c>
      <c r="E552" s="36" t="s">
        <v>183</v>
      </c>
      <c r="F552" s="152">
        <v>62</v>
      </c>
      <c r="G552" s="173">
        <v>4224</v>
      </c>
      <c r="H552" s="179"/>
      <c r="I552" s="179">
        <v>1227</v>
      </c>
      <c r="J552" s="250"/>
      <c r="K552" s="196">
        <v>0</v>
      </c>
      <c r="L552" s="196">
        <v>0</v>
      </c>
      <c r="M552" s="196">
        <f t="shared" si="138"/>
        <v>0</v>
      </c>
      <c r="N552" s="172">
        <v>6210</v>
      </c>
    </row>
    <row r="553" spans="1:14" x14ac:dyDescent="0.25">
      <c r="A553" s="27">
        <f t="shared" si="135"/>
        <v>4224</v>
      </c>
      <c r="B553" s="28" t="str">
        <f t="shared" si="139"/>
        <v xml:space="preserve"> </v>
      </c>
      <c r="C553" s="35" t="str">
        <f t="shared" si="140"/>
        <v xml:space="preserve">  </v>
      </c>
      <c r="D553" s="35" t="str">
        <f t="shared" si="141"/>
        <v xml:space="preserve">  </v>
      </c>
      <c r="E553" s="36" t="s">
        <v>183</v>
      </c>
      <c r="F553" s="152">
        <v>72</v>
      </c>
      <c r="G553" s="173">
        <v>4224</v>
      </c>
      <c r="H553" s="179"/>
      <c r="I553" s="179">
        <v>1228</v>
      </c>
      <c r="J553" s="250"/>
      <c r="K553" s="196">
        <v>0</v>
      </c>
      <c r="L553" s="196">
        <v>0</v>
      </c>
      <c r="M553" s="196">
        <f t="shared" si="138"/>
        <v>0</v>
      </c>
      <c r="N553" s="172">
        <v>7210</v>
      </c>
    </row>
    <row r="554" spans="1:14" x14ac:dyDescent="0.25">
      <c r="A554" s="27">
        <f t="shared" si="135"/>
        <v>4224</v>
      </c>
      <c r="B554" s="28" t="str">
        <f t="shared" si="139"/>
        <v xml:space="preserve"> </v>
      </c>
      <c r="C554" s="35" t="str">
        <f t="shared" si="140"/>
        <v xml:space="preserve">  </v>
      </c>
      <c r="D554" s="35" t="str">
        <f t="shared" si="141"/>
        <v xml:space="preserve">  </v>
      </c>
      <c r="E554" s="36" t="s">
        <v>183</v>
      </c>
      <c r="F554" s="152">
        <v>82</v>
      </c>
      <c r="G554" s="173">
        <v>4224</v>
      </c>
      <c r="H554" s="179"/>
      <c r="I554" s="179">
        <v>1229</v>
      </c>
      <c r="J554" s="251"/>
      <c r="K554" s="196">
        <v>0</v>
      </c>
      <c r="L554" s="196">
        <v>0</v>
      </c>
      <c r="M554" s="196">
        <f t="shared" si="138"/>
        <v>0</v>
      </c>
      <c r="N554" s="172">
        <v>8210</v>
      </c>
    </row>
    <row r="555" spans="1:14" x14ac:dyDescent="0.25">
      <c r="A555" s="27">
        <f t="shared" si="135"/>
        <v>4225</v>
      </c>
      <c r="B555" s="28" t="str">
        <f t="shared" si="139"/>
        <v xml:space="preserve"> </v>
      </c>
      <c r="C555" s="35" t="str">
        <f t="shared" si="140"/>
        <v xml:space="preserve">  </v>
      </c>
      <c r="D555" s="35" t="str">
        <f t="shared" si="141"/>
        <v xml:space="preserve">  </v>
      </c>
      <c r="E555" s="36" t="s">
        <v>183</v>
      </c>
      <c r="F555" s="152">
        <v>32</v>
      </c>
      <c r="G555" s="173">
        <v>4225</v>
      </c>
      <c r="H555" s="179"/>
      <c r="I555" s="179">
        <v>1230</v>
      </c>
      <c r="J555" s="249" t="s">
        <v>67</v>
      </c>
      <c r="K555" s="196">
        <v>0</v>
      </c>
      <c r="L555" s="196">
        <v>0</v>
      </c>
      <c r="M555" s="196">
        <f t="shared" si="138"/>
        <v>0</v>
      </c>
      <c r="N555" s="172">
        <v>3210</v>
      </c>
    </row>
    <row r="556" spans="1:14" x14ac:dyDescent="0.25">
      <c r="A556" s="27">
        <f t="shared" si="135"/>
        <v>4225</v>
      </c>
      <c r="B556" s="28" t="str">
        <f t="shared" si="139"/>
        <v xml:space="preserve"> </v>
      </c>
      <c r="C556" s="35" t="str">
        <f t="shared" si="140"/>
        <v xml:space="preserve">  </v>
      </c>
      <c r="D556" s="35" t="str">
        <f t="shared" si="141"/>
        <v xml:space="preserve">  </v>
      </c>
      <c r="E556" s="36" t="s">
        <v>183</v>
      </c>
      <c r="F556" s="152">
        <v>49</v>
      </c>
      <c r="G556" s="173">
        <v>4225</v>
      </c>
      <c r="H556" s="179"/>
      <c r="I556" s="179">
        <v>1231</v>
      </c>
      <c r="J556" s="250"/>
      <c r="K556" s="196">
        <v>0</v>
      </c>
      <c r="L556" s="196">
        <v>0</v>
      </c>
      <c r="M556" s="196">
        <f t="shared" si="138"/>
        <v>0</v>
      </c>
      <c r="N556" s="172">
        <v>4910</v>
      </c>
    </row>
    <row r="557" spans="1:14" x14ac:dyDescent="0.25">
      <c r="A557" s="27">
        <f t="shared" si="135"/>
        <v>4225</v>
      </c>
      <c r="B557" s="28" t="str">
        <f t="shared" si="139"/>
        <v xml:space="preserve"> </v>
      </c>
      <c r="C557" s="35" t="str">
        <f t="shared" si="140"/>
        <v xml:space="preserve">  </v>
      </c>
      <c r="D557" s="35" t="str">
        <f t="shared" si="141"/>
        <v xml:space="preserve">  </v>
      </c>
      <c r="E557" s="36" t="s">
        <v>183</v>
      </c>
      <c r="F557" s="152">
        <v>54</v>
      </c>
      <c r="G557" s="173">
        <v>4225</v>
      </c>
      <c r="H557" s="179"/>
      <c r="I557" s="179">
        <v>1232</v>
      </c>
      <c r="J557" s="250"/>
      <c r="K557" s="196">
        <v>0</v>
      </c>
      <c r="L557" s="196">
        <v>0</v>
      </c>
      <c r="M557" s="196">
        <f t="shared" si="138"/>
        <v>0</v>
      </c>
      <c r="N557" s="172">
        <v>5410</v>
      </c>
    </row>
    <row r="558" spans="1:14" x14ac:dyDescent="0.25">
      <c r="A558" s="27">
        <f t="shared" si="135"/>
        <v>4225</v>
      </c>
      <c r="B558" s="28" t="str">
        <f t="shared" si="139"/>
        <v xml:space="preserve"> </v>
      </c>
      <c r="C558" s="35" t="str">
        <f t="shared" si="140"/>
        <v xml:space="preserve">  </v>
      </c>
      <c r="D558" s="35" t="str">
        <f t="shared" si="141"/>
        <v xml:space="preserve">  </v>
      </c>
      <c r="E558" s="36" t="s">
        <v>183</v>
      </c>
      <c r="F558" s="152">
        <v>62</v>
      </c>
      <c r="G558" s="173">
        <v>4225</v>
      </c>
      <c r="H558" s="179"/>
      <c r="I558" s="179">
        <v>1233</v>
      </c>
      <c r="J558" s="250"/>
      <c r="K558" s="196">
        <v>0</v>
      </c>
      <c r="L558" s="196">
        <v>0</v>
      </c>
      <c r="M558" s="196">
        <f t="shared" si="138"/>
        <v>0</v>
      </c>
      <c r="N558" s="172">
        <v>6210</v>
      </c>
    </row>
    <row r="559" spans="1:14" x14ac:dyDescent="0.25">
      <c r="A559" s="27">
        <f t="shared" si="135"/>
        <v>4225</v>
      </c>
      <c r="B559" s="28" t="str">
        <f t="shared" si="139"/>
        <v xml:space="preserve"> </v>
      </c>
      <c r="C559" s="35" t="str">
        <f t="shared" si="140"/>
        <v xml:space="preserve">  </v>
      </c>
      <c r="D559" s="35" t="str">
        <f t="shared" si="141"/>
        <v xml:space="preserve">  </v>
      </c>
      <c r="E559" s="36" t="s">
        <v>183</v>
      </c>
      <c r="F559" s="152">
        <v>72</v>
      </c>
      <c r="G559" s="173">
        <v>4225</v>
      </c>
      <c r="H559" s="179"/>
      <c r="I559" s="179">
        <v>1234</v>
      </c>
      <c r="J559" s="250"/>
      <c r="K559" s="196">
        <v>0</v>
      </c>
      <c r="L559" s="196">
        <v>0</v>
      </c>
      <c r="M559" s="196">
        <f t="shared" si="138"/>
        <v>0</v>
      </c>
      <c r="N559" s="172">
        <v>7210</v>
      </c>
    </row>
    <row r="560" spans="1:14" x14ac:dyDescent="0.25">
      <c r="A560" s="27">
        <f t="shared" si="135"/>
        <v>4225</v>
      </c>
      <c r="B560" s="28" t="str">
        <f t="shared" si="139"/>
        <v xml:space="preserve"> </v>
      </c>
      <c r="C560" s="35" t="str">
        <f t="shared" si="140"/>
        <v xml:space="preserve">  </v>
      </c>
      <c r="D560" s="35" t="str">
        <f t="shared" si="141"/>
        <v xml:space="preserve">  </v>
      </c>
      <c r="E560" s="36" t="s">
        <v>183</v>
      </c>
      <c r="F560" s="152">
        <v>82</v>
      </c>
      <c r="G560" s="173">
        <v>4225</v>
      </c>
      <c r="H560" s="179"/>
      <c r="I560" s="179">
        <v>1235</v>
      </c>
      <c r="J560" s="251"/>
      <c r="K560" s="196">
        <v>0</v>
      </c>
      <c r="L560" s="196">
        <v>0</v>
      </c>
      <c r="M560" s="196">
        <f t="shared" si="138"/>
        <v>0</v>
      </c>
      <c r="N560" s="172">
        <v>8210</v>
      </c>
    </row>
    <row r="561" spans="1:14" x14ac:dyDescent="0.25">
      <c r="A561" s="27">
        <f t="shared" si="135"/>
        <v>4226</v>
      </c>
      <c r="B561" s="28" t="str">
        <f t="shared" si="139"/>
        <v xml:space="preserve"> </v>
      </c>
      <c r="C561" s="35" t="str">
        <f t="shared" si="140"/>
        <v xml:space="preserve">  </v>
      </c>
      <c r="D561" s="35" t="str">
        <f t="shared" si="141"/>
        <v xml:space="preserve">  </v>
      </c>
      <c r="E561" s="36" t="s">
        <v>183</v>
      </c>
      <c r="F561" s="152">
        <v>32</v>
      </c>
      <c r="G561" s="173">
        <v>4226</v>
      </c>
      <c r="H561" s="179"/>
      <c r="I561" s="179">
        <v>1236</v>
      </c>
      <c r="J561" s="249" t="s">
        <v>68</v>
      </c>
      <c r="K561" s="196">
        <v>5000</v>
      </c>
      <c r="L561" s="196">
        <v>-1000</v>
      </c>
      <c r="M561" s="196">
        <f t="shared" si="138"/>
        <v>4000</v>
      </c>
      <c r="N561" s="172">
        <v>3210</v>
      </c>
    </row>
    <row r="562" spans="1:14" x14ac:dyDescent="0.25">
      <c r="A562" s="27">
        <f t="shared" si="135"/>
        <v>4226</v>
      </c>
      <c r="B562" s="28" t="str">
        <f t="shared" si="139"/>
        <v xml:space="preserve"> </v>
      </c>
      <c r="C562" s="35" t="str">
        <f t="shared" si="140"/>
        <v xml:space="preserve">  </v>
      </c>
      <c r="D562" s="35" t="str">
        <f t="shared" si="141"/>
        <v xml:space="preserve">  </v>
      </c>
      <c r="E562" s="36" t="s">
        <v>183</v>
      </c>
      <c r="F562" s="152">
        <v>49</v>
      </c>
      <c r="G562" s="173">
        <v>4226</v>
      </c>
      <c r="H562" s="179"/>
      <c r="I562" s="179">
        <v>1237</v>
      </c>
      <c r="J562" s="250"/>
      <c r="K562" s="196">
        <v>0</v>
      </c>
      <c r="L562" s="196">
        <v>0</v>
      </c>
      <c r="M562" s="196">
        <f t="shared" si="138"/>
        <v>0</v>
      </c>
      <c r="N562" s="172">
        <v>4910</v>
      </c>
    </row>
    <row r="563" spans="1:14" x14ac:dyDescent="0.25">
      <c r="A563" s="27">
        <f t="shared" si="135"/>
        <v>4226</v>
      </c>
      <c r="B563" s="28" t="str">
        <f t="shared" si="139"/>
        <v xml:space="preserve"> </v>
      </c>
      <c r="C563" s="35" t="str">
        <f t="shared" si="140"/>
        <v xml:space="preserve">  </v>
      </c>
      <c r="D563" s="35" t="str">
        <f t="shared" si="141"/>
        <v xml:space="preserve">  </v>
      </c>
      <c r="E563" s="36" t="s">
        <v>183</v>
      </c>
      <c r="F563" s="152">
        <v>54</v>
      </c>
      <c r="G563" s="173">
        <v>4226</v>
      </c>
      <c r="H563" s="179"/>
      <c r="I563" s="179">
        <v>1238</v>
      </c>
      <c r="J563" s="250"/>
      <c r="K563" s="196">
        <v>3000</v>
      </c>
      <c r="L563" s="196">
        <v>0</v>
      </c>
      <c r="M563" s="196">
        <f t="shared" si="138"/>
        <v>3000</v>
      </c>
      <c r="N563" s="172">
        <v>5410</v>
      </c>
    </row>
    <row r="564" spans="1:14" x14ac:dyDescent="0.25">
      <c r="A564" s="27">
        <f t="shared" si="135"/>
        <v>4226</v>
      </c>
      <c r="B564" s="28" t="str">
        <f t="shared" si="139"/>
        <v xml:space="preserve"> </v>
      </c>
      <c r="C564" s="35" t="str">
        <f t="shared" si="140"/>
        <v xml:space="preserve">  </v>
      </c>
      <c r="D564" s="35" t="str">
        <f t="shared" si="141"/>
        <v xml:space="preserve">  </v>
      </c>
      <c r="E564" s="36" t="s">
        <v>183</v>
      </c>
      <c r="F564" s="152">
        <v>62</v>
      </c>
      <c r="G564" s="173">
        <v>4226</v>
      </c>
      <c r="H564" s="179"/>
      <c r="I564" s="179">
        <v>1239</v>
      </c>
      <c r="J564" s="250"/>
      <c r="K564" s="196">
        <v>0</v>
      </c>
      <c r="L564" s="196">
        <v>0</v>
      </c>
      <c r="M564" s="196">
        <f t="shared" si="138"/>
        <v>0</v>
      </c>
      <c r="N564" s="172">
        <v>6210</v>
      </c>
    </row>
    <row r="565" spans="1:14" x14ac:dyDescent="0.25">
      <c r="A565" s="27">
        <f t="shared" si="135"/>
        <v>4226</v>
      </c>
      <c r="B565" s="28" t="str">
        <f t="shared" si="139"/>
        <v xml:space="preserve"> </v>
      </c>
      <c r="C565" s="35" t="str">
        <f t="shared" si="140"/>
        <v xml:space="preserve">  </v>
      </c>
      <c r="D565" s="35" t="str">
        <f t="shared" si="141"/>
        <v xml:space="preserve">  </v>
      </c>
      <c r="E565" s="36" t="s">
        <v>183</v>
      </c>
      <c r="F565" s="152">
        <v>72</v>
      </c>
      <c r="G565" s="173">
        <v>4226</v>
      </c>
      <c r="H565" s="179"/>
      <c r="I565" s="179">
        <v>1240</v>
      </c>
      <c r="J565" s="250"/>
      <c r="K565" s="196">
        <v>0</v>
      </c>
      <c r="L565" s="196">
        <v>0</v>
      </c>
      <c r="M565" s="196">
        <f t="shared" si="138"/>
        <v>0</v>
      </c>
      <c r="N565" s="172">
        <v>7210</v>
      </c>
    </row>
    <row r="566" spans="1:14" x14ac:dyDescent="0.25">
      <c r="A566" s="27">
        <f t="shared" si="135"/>
        <v>4226</v>
      </c>
      <c r="B566" s="28" t="str">
        <f t="shared" si="139"/>
        <v xml:space="preserve"> </v>
      </c>
      <c r="C566" s="35" t="str">
        <f t="shared" si="140"/>
        <v xml:space="preserve">  </v>
      </c>
      <c r="D566" s="35" t="str">
        <f t="shared" si="141"/>
        <v xml:space="preserve">  </v>
      </c>
      <c r="E566" s="36" t="s">
        <v>183</v>
      </c>
      <c r="F566" s="152">
        <v>82</v>
      </c>
      <c r="G566" s="173">
        <v>4226</v>
      </c>
      <c r="H566" s="179"/>
      <c r="I566" s="179">
        <v>1241</v>
      </c>
      <c r="J566" s="251"/>
      <c r="K566" s="196">
        <v>0</v>
      </c>
      <c r="L566" s="196">
        <v>0</v>
      </c>
      <c r="M566" s="196">
        <f t="shared" si="138"/>
        <v>0</v>
      </c>
      <c r="N566" s="172">
        <v>8210</v>
      </c>
    </row>
    <row r="567" spans="1:14" x14ac:dyDescent="0.25">
      <c r="A567" s="27">
        <f t="shared" si="135"/>
        <v>4227</v>
      </c>
      <c r="B567" s="28" t="str">
        <f t="shared" si="139"/>
        <v xml:space="preserve"> </v>
      </c>
      <c r="C567" s="35" t="str">
        <f t="shared" si="140"/>
        <v xml:space="preserve">  </v>
      </c>
      <c r="D567" s="35" t="str">
        <f t="shared" si="141"/>
        <v xml:space="preserve">  </v>
      </c>
      <c r="E567" s="36" t="s">
        <v>183</v>
      </c>
      <c r="F567" s="152">
        <v>32</v>
      </c>
      <c r="G567" s="173">
        <v>4227</v>
      </c>
      <c r="H567" s="179"/>
      <c r="I567" s="179">
        <v>1242</v>
      </c>
      <c r="J567" s="249" t="s">
        <v>69</v>
      </c>
      <c r="K567" s="196">
        <v>0</v>
      </c>
      <c r="L567" s="196">
        <v>0</v>
      </c>
      <c r="M567" s="196">
        <f t="shared" si="138"/>
        <v>0</v>
      </c>
      <c r="N567" s="172">
        <v>3210</v>
      </c>
    </row>
    <row r="568" spans="1:14" x14ac:dyDescent="0.25">
      <c r="A568" s="27">
        <f t="shared" si="135"/>
        <v>4227</v>
      </c>
      <c r="B568" s="28" t="str">
        <f t="shared" si="139"/>
        <v xml:space="preserve"> </v>
      </c>
      <c r="C568" s="35" t="str">
        <f t="shared" si="140"/>
        <v xml:space="preserve">  </v>
      </c>
      <c r="D568" s="35" t="str">
        <f t="shared" si="141"/>
        <v xml:space="preserve">  </v>
      </c>
      <c r="E568" s="36" t="s">
        <v>183</v>
      </c>
      <c r="F568" s="152">
        <v>49</v>
      </c>
      <c r="G568" s="173">
        <v>4227</v>
      </c>
      <c r="H568" s="179"/>
      <c r="I568" s="179">
        <v>1243</v>
      </c>
      <c r="J568" s="250"/>
      <c r="K568" s="196">
        <v>0</v>
      </c>
      <c r="L568" s="196">
        <v>0</v>
      </c>
      <c r="M568" s="196">
        <f t="shared" si="138"/>
        <v>0</v>
      </c>
      <c r="N568" s="172">
        <v>4910</v>
      </c>
    </row>
    <row r="569" spans="1:14" x14ac:dyDescent="0.25">
      <c r="A569" s="27">
        <f>G569</f>
        <v>4227</v>
      </c>
      <c r="B569" s="28" t="str">
        <f t="shared" si="139"/>
        <v xml:space="preserve"> </v>
      </c>
      <c r="C569" s="35" t="str">
        <f t="shared" si="140"/>
        <v xml:space="preserve">  </v>
      </c>
      <c r="D569" s="35" t="str">
        <f t="shared" si="141"/>
        <v xml:space="preserve">  </v>
      </c>
      <c r="E569" s="36" t="s">
        <v>183</v>
      </c>
      <c r="F569" s="152">
        <v>54</v>
      </c>
      <c r="G569" s="173">
        <v>4227</v>
      </c>
      <c r="H569" s="179"/>
      <c r="I569" s="179">
        <v>1244</v>
      </c>
      <c r="J569" s="250"/>
      <c r="K569" s="196">
        <v>3000</v>
      </c>
      <c r="L569" s="196">
        <v>0</v>
      </c>
      <c r="M569" s="196">
        <f t="shared" si="138"/>
        <v>3000</v>
      </c>
      <c r="N569" s="172">
        <v>5410</v>
      </c>
    </row>
    <row r="570" spans="1:14" x14ac:dyDescent="0.25">
      <c r="A570" s="27">
        <f t="shared" ref="A570:A574" si="142">G570</f>
        <v>4227</v>
      </c>
      <c r="B570" s="28" t="str">
        <f t="shared" si="139"/>
        <v xml:space="preserve"> </v>
      </c>
      <c r="C570" s="35" t="str">
        <f t="shared" si="140"/>
        <v xml:space="preserve">  </v>
      </c>
      <c r="D570" s="35" t="str">
        <f t="shared" si="141"/>
        <v xml:space="preserve">  </v>
      </c>
      <c r="E570" s="36" t="s">
        <v>183</v>
      </c>
      <c r="F570" s="152">
        <v>62</v>
      </c>
      <c r="G570" s="173">
        <v>4227</v>
      </c>
      <c r="H570" s="179"/>
      <c r="I570" s="179">
        <v>1245</v>
      </c>
      <c r="J570" s="250"/>
      <c r="K570" s="196">
        <v>0</v>
      </c>
      <c r="L570" s="196">
        <v>0</v>
      </c>
      <c r="M570" s="196">
        <f t="shared" si="138"/>
        <v>0</v>
      </c>
      <c r="N570" s="172">
        <v>6210</v>
      </c>
    </row>
    <row r="571" spans="1:14" x14ac:dyDescent="0.25">
      <c r="A571" s="27">
        <f t="shared" si="142"/>
        <v>4227</v>
      </c>
      <c r="B571" s="28" t="str">
        <f t="shared" si="139"/>
        <v xml:space="preserve"> </v>
      </c>
      <c r="C571" s="35" t="str">
        <f t="shared" si="140"/>
        <v xml:space="preserve">  </v>
      </c>
      <c r="D571" s="35" t="str">
        <f t="shared" si="141"/>
        <v xml:space="preserve">  </v>
      </c>
      <c r="E571" s="36" t="s">
        <v>183</v>
      </c>
      <c r="F571" s="152">
        <v>72</v>
      </c>
      <c r="G571" s="173">
        <v>4227</v>
      </c>
      <c r="H571" s="179"/>
      <c r="I571" s="179">
        <v>1246</v>
      </c>
      <c r="J571" s="250"/>
      <c r="K571" s="196">
        <v>0</v>
      </c>
      <c r="L571" s="196">
        <v>0</v>
      </c>
      <c r="M571" s="196">
        <f t="shared" si="138"/>
        <v>0</v>
      </c>
      <c r="N571" s="172">
        <v>7210</v>
      </c>
    </row>
    <row r="572" spans="1:14" x14ac:dyDescent="0.25">
      <c r="A572" s="27">
        <f t="shared" si="142"/>
        <v>4227</v>
      </c>
      <c r="B572" s="28" t="str">
        <f t="shared" si="139"/>
        <v xml:space="preserve"> </v>
      </c>
      <c r="C572" s="35" t="str">
        <f t="shared" si="140"/>
        <v xml:space="preserve">  </v>
      </c>
      <c r="D572" s="35" t="str">
        <f t="shared" si="141"/>
        <v xml:space="preserve">  </v>
      </c>
      <c r="E572" s="36" t="s">
        <v>183</v>
      </c>
      <c r="F572" s="152">
        <v>82</v>
      </c>
      <c r="G572" s="173">
        <v>4227</v>
      </c>
      <c r="H572" s="179"/>
      <c r="I572" s="179">
        <v>1247</v>
      </c>
      <c r="J572" s="251"/>
      <c r="K572" s="196">
        <v>0</v>
      </c>
      <c r="L572" s="196">
        <v>0</v>
      </c>
      <c r="M572" s="196">
        <f t="shared" si="138"/>
        <v>0</v>
      </c>
      <c r="N572" s="172">
        <v>8210</v>
      </c>
    </row>
    <row r="573" spans="1:14" x14ac:dyDescent="0.25">
      <c r="A573" s="27">
        <f t="shared" si="142"/>
        <v>423</v>
      </c>
      <c r="B573" s="28" t="str">
        <f t="shared" si="139"/>
        <v xml:space="preserve"> </v>
      </c>
      <c r="C573" s="35" t="str">
        <f t="shared" si="140"/>
        <v xml:space="preserve">  </v>
      </c>
      <c r="D573" s="35" t="str">
        <f t="shared" si="141"/>
        <v xml:space="preserve">  </v>
      </c>
      <c r="E573" s="36"/>
      <c r="F573" s="152"/>
      <c r="G573" s="173">
        <v>423</v>
      </c>
      <c r="H573" s="174"/>
      <c r="I573" s="174"/>
      <c r="J573" s="192" t="s">
        <v>178</v>
      </c>
      <c r="K573" s="176">
        <f t="shared" ref="K573" si="143">SUM(K574:K579)</f>
        <v>0</v>
      </c>
      <c r="L573" s="176">
        <f t="shared" ref="L573:M573" si="144">SUM(L574:L579)</f>
        <v>0</v>
      </c>
      <c r="M573" s="176">
        <f t="shared" si="144"/>
        <v>0</v>
      </c>
      <c r="N573" s="172"/>
    </row>
    <row r="574" spans="1:14" x14ac:dyDescent="0.25">
      <c r="A574" s="27">
        <f t="shared" si="142"/>
        <v>4231</v>
      </c>
      <c r="B574" s="28" t="str">
        <f t="shared" si="139"/>
        <v xml:space="preserve"> </v>
      </c>
      <c r="C574" s="35" t="str">
        <f t="shared" si="140"/>
        <v xml:space="preserve">  </v>
      </c>
      <c r="D574" s="35" t="str">
        <f t="shared" si="141"/>
        <v xml:space="preserve">  </v>
      </c>
      <c r="E574" s="36" t="s">
        <v>183</v>
      </c>
      <c r="F574" s="152">
        <v>32</v>
      </c>
      <c r="G574" s="173">
        <v>4231</v>
      </c>
      <c r="H574" s="179"/>
      <c r="I574" s="179">
        <v>1248</v>
      </c>
      <c r="J574" s="249" t="s">
        <v>71</v>
      </c>
      <c r="K574" s="196">
        <v>0</v>
      </c>
      <c r="L574" s="196">
        <v>0</v>
      </c>
      <c r="M574" s="196">
        <f t="shared" ref="M574:M579" si="145">K574+L574</f>
        <v>0</v>
      </c>
      <c r="N574" s="172">
        <v>3210</v>
      </c>
    </row>
    <row r="575" spans="1:14" x14ac:dyDescent="0.25">
      <c r="A575" s="27">
        <f t="shared" si="135"/>
        <v>4231</v>
      </c>
      <c r="B575" s="28" t="str">
        <f t="shared" si="139"/>
        <v xml:space="preserve"> </v>
      </c>
      <c r="C575" s="35" t="str">
        <f t="shared" si="140"/>
        <v xml:space="preserve">  </v>
      </c>
      <c r="D575" s="35" t="str">
        <f t="shared" si="141"/>
        <v xml:space="preserve">  </v>
      </c>
      <c r="E575" s="36" t="s">
        <v>183</v>
      </c>
      <c r="F575" s="152">
        <v>49</v>
      </c>
      <c r="G575" s="173">
        <v>4231</v>
      </c>
      <c r="H575" s="179"/>
      <c r="I575" s="179">
        <v>1249</v>
      </c>
      <c r="J575" s="250"/>
      <c r="K575" s="196">
        <v>0</v>
      </c>
      <c r="L575" s="196">
        <v>0</v>
      </c>
      <c r="M575" s="196">
        <f t="shared" si="145"/>
        <v>0</v>
      </c>
      <c r="N575" s="172">
        <v>4910</v>
      </c>
    </row>
    <row r="576" spans="1:14" x14ac:dyDescent="0.25">
      <c r="A576" s="27">
        <f t="shared" si="135"/>
        <v>4231</v>
      </c>
      <c r="B576" s="28" t="str">
        <f t="shared" si="139"/>
        <v xml:space="preserve"> </v>
      </c>
      <c r="C576" s="35" t="str">
        <f t="shared" si="140"/>
        <v xml:space="preserve">  </v>
      </c>
      <c r="D576" s="35" t="str">
        <f t="shared" si="141"/>
        <v xml:space="preserve">  </v>
      </c>
      <c r="E576" s="36" t="s">
        <v>183</v>
      </c>
      <c r="F576" s="152">
        <v>54</v>
      </c>
      <c r="G576" s="173">
        <v>4231</v>
      </c>
      <c r="H576" s="179"/>
      <c r="I576" s="179">
        <v>1250</v>
      </c>
      <c r="J576" s="250"/>
      <c r="K576" s="196">
        <v>0</v>
      </c>
      <c r="L576" s="196">
        <v>0</v>
      </c>
      <c r="M576" s="196">
        <f t="shared" si="145"/>
        <v>0</v>
      </c>
      <c r="N576" s="172">
        <v>5410</v>
      </c>
    </row>
    <row r="577" spans="1:14" x14ac:dyDescent="0.25">
      <c r="B577" s="28" t="str">
        <f t="shared" si="139"/>
        <v xml:space="preserve"> </v>
      </c>
      <c r="C577" s="35"/>
      <c r="D577" s="35"/>
      <c r="E577" s="36" t="s">
        <v>183</v>
      </c>
      <c r="F577" s="152">
        <v>62</v>
      </c>
      <c r="G577" s="173">
        <v>4231</v>
      </c>
      <c r="H577" s="179"/>
      <c r="I577" s="179">
        <v>1251</v>
      </c>
      <c r="J577" s="250"/>
      <c r="K577" s="196">
        <v>0</v>
      </c>
      <c r="L577" s="196">
        <v>0</v>
      </c>
      <c r="M577" s="196">
        <f t="shared" si="145"/>
        <v>0</v>
      </c>
      <c r="N577" s="172">
        <v>6210</v>
      </c>
    </row>
    <row r="578" spans="1:14" x14ac:dyDescent="0.25">
      <c r="B578" s="28" t="str">
        <f t="shared" si="139"/>
        <v xml:space="preserve"> </v>
      </c>
      <c r="C578" s="35"/>
      <c r="D578" s="35"/>
      <c r="E578" s="36" t="s">
        <v>183</v>
      </c>
      <c r="F578" s="152">
        <v>72</v>
      </c>
      <c r="G578" s="173">
        <v>4231</v>
      </c>
      <c r="H578" s="179"/>
      <c r="I578" s="179">
        <v>1252</v>
      </c>
      <c r="J578" s="250"/>
      <c r="K578" s="196">
        <v>0</v>
      </c>
      <c r="L578" s="196">
        <v>0</v>
      </c>
      <c r="M578" s="196">
        <f t="shared" si="145"/>
        <v>0</v>
      </c>
      <c r="N578" s="172">
        <v>7210</v>
      </c>
    </row>
    <row r="579" spans="1:14" x14ac:dyDescent="0.25">
      <c r="B579" s="28" t="str">
        <f t="shared" si="139"/>
        <v xml:space="preserve"> </v>
      </c>
      <c r="C579" s="35"/>
      <c r="D579" s="35"/>
      <c r="E579" s="36" t="s">
        <v>183</v>
      </c>
      <c r="F579" s="152">
        <v>82</v>
      </c>
      <c r="G579" s="173">
        <v>4231</v>
      </c>
      <c r="H579" s="179"/>
      <c r="I579" s="179">
        <v>1253</v>
      </c>
      <c r="J579" s="251"/>
      <c r="K579" s="196">
        <v>0</v>
      </c>
      <c r="L579" s="196">
        <v>0</v>
      </c>
      <c r="M579" s="196">
        <f t="shared" si="145"/>
        <v>0</v>
      </c>
      <c r="N579" s="172">
        <v>8210</v>
      </c>
    </row>
    <row r="580" spans="1:14" ht="25.5" x14ac:dyDescent="0.25">
      <c r="B580" s="28" t="str">
        <f t="shared" si="139"/>
        <v xml:space="preserve"> </v>
      </c>
      <c r="C580" s="35"/>
      <c r="D580" s="35"/>
      <c r="E580" s="36"/>
      <c r="F580" s="152"/>
      <c r="G580" s="173">
        <v>424</v>
      </c>
      <c r="H580" s="174"/>
      <c r="I580" s="174"/>
      <c r="J580" s="192" t="s">
        <v>174</v>
      </c>
      <c r="K580" s="176">
        <f t="shared" ref="K580" si="146">SUM(K581:K592)</f>
        <v>131000</v>
      </c>
      <c r="L580" s="176">
        <f t="shared" ref="L580:M580" si="147">SUM(L581:L592)</f>
        <v>-17000</v>
      </c>
      <c r="M580" s="176">
        <f t="shared" si="147"/>
        <v>114000</v>
      </c>
      <c r="N580" s="172"/>
    </row>
    <row r="581" spans="1:14" x14ac:dyDescent="0.25">
      <c r="B581" s="28" t="str">
        <f t="shared" si="139"/>
        <v xml:space="preserve"> </v>
      </c>
      <c r="C581" s="35"/>
      <c r="D581" s="35"/>
      <c r="E581" s="36" t="s">
        <v>183</v>
      </c>
      <c r="F581" s="152">
        <v>32</v>
      </c>
      <c r="G581" s="173">
        <v>4241</v>
      </c>
      <c r="H581" s="179"/>
      <c r="I581" s="179">
        <v>1254</v>
      </c>
      <c r="J581" s="249" t="s">
        <v>176</v>
      </c>
      <c r="K581" s="196">
        <v>0</v>
      </c>
      <c r="L581" s="196">
        <v>4000</v>
      </c>
      <c r="M581" s="196">
        <f t="shared" ref="M581:M592" si="148">K581+L581</f>
        <v>4000</v>
      </c>
      <c r="N581" s="172">
        <v>3210</v>
      </c>
    </row>
    <row r="582" spans="1:14" x14ac:dyDescent="0.25">
      <c r="B582" s="28" t="str">
        <f t="shared" si="139"/>
        <v xml:space="preserve"> </v>
      </c>
      <c r="C582" s="35"/>
      <c r="D582" s="35"/>
      <c r="E582" s="36" t="s">
        <v>183</v>
      </c>
      <c r="F582" s="152">
        <v>49</v>
      </c>
      <c r="G582" s="173">
        <v>4241</v>
      </c>
      <c r="H582" s="179"/>
      <c r="I582" s="179">
        <v>1255</v>
      </c>
      <c r="J582" s="250"/>
      <c r="K582" s="196">
        <v>0</v>
      </c>
      <c r="L582" s="196">
        <v>0</v>
      </c>
      <c r="M582" s="196">
        <f t="shared" si="148"/>
        <v>0</v>
      </c>
      <c r="N582" s="172">
        <v>4910</v>
      </c>
    </row>
    <row r="583" spans="1:14" x14ac:dyDescent="0.25">
      <c r="A583" s="27">
        <f t="shared" ref="A583:A694" si="149">G583</f>
        <v>4241</v>
      </c>
      <c r="B583" s="28" t="str">
        <f t="shared" si="139"/>
        <v xml:space="preserve"> </v>
      </c>
      <c r="C583" s="35" t="str">
        <f t="shared" ref="C583:C650" si="150">IF(H583&gt;0,LEFT(E583,3),"  ")</f>
        <v xml:space="preserve">  </v>
      </c>
      <c r="D583" s="35" t="str">
        <f t="shared" ref="D583:D650" si="151">IF(H583&gt;0,LEFT(E583,4),"  ")</f>
        <v xml:space="preserve">  </v>
      </c>
      <c r="E583" s="36" t="s">
        <v>183</v>
      </c>
      <c r="F583" s="152">
        <v>54</v>
      </c>
      <c r="G583" s="173">
        <v>4241</v>
      </c>
      <c r="H583" s="179"/>
      <c r="I583" s="179">
        <v>1256</v>
      </c>
      <c r="J583" s="250"/>
      <c r="K583" s="196">
        <v>125000</v>
      </c>
      <c r="L583" s="196">
        <v>-15000</v>
      </c>
      <c r="M583" s="196">
        <f t="shared" si="148"/>
        <v>110000</v>
      </c>
      <c r="N583" s="172">
        <v>5410</v>
      </c>
    </row>
    <row r="584" spans="1:14" x14ac:dyDescent="0.25">
      <c r="A584" s="27">
        <f t="shared" si="149"/>
        <v>4241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 t="s">
        <v>183</v>
      </c>
      <c r="F584" s="152">
        <v>62</v>
      </c>
      <c r="G584" s="173">
        <v>4241</v>
      </c>
      <c r="H584" s="179"/>
      <c r="I584" s="179">
        <v>1257</v>
      </c>
      <c r="J584" s="250"/>
      <c r="K584" s="196">
        <v>0</v>
      </c>
      <c r="L584" s="196">
        <v>0</v>
      </c>
      <c r="M584" s="196">
        <f t="shared" si="148"/>
        <v>0</v>
      </c>
      <c r="N584" s="172">
        <v>6210</v>
      </c>
    </row>
    <row r="585" spans="1:14" x14ac:dyDescent="0.25">
      <c r="A585" s="27">
        <f t="shared" si="149"/>
        <v>4241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 t="s">
        <v>183</v>
      </c>
      <c r="F585" s="152">
        <v>72</v>
      </c>
      <c r="G585" s="173">
        <v>4241</v>
      </c>
      <c r="H585" s="179"/>
      <c r="I585" s="179">
        <v>1258</v>
      </c>
      <c r="J585" s="250"/>
      <c r="K585" s="196">
        <v>0</v>
      </c>
      <c r="L585" s="196">
        <v>0</v>
      </c>
      <c r="M585" s="196">
        <f t="shared" si="148"/>
        <v>0</v>
      </c>
      <c r="N585" s="172">
        <v>7210</v>
      </c>
    </row>
    <row r="586" spans="1:14" x14ac:dyDescent="0.25">
      <c r="A586" s="27">
        <f t="shared" si="149"/>
        <v>4241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183</v>
      </c>
      <c r="F586" s="152">
        <v>82</v>
      </c>
      <c r="G586" s="173">
        <v>4241</v>
      </c>
      <c r="H586" s="179"/>
      <c r="I586" s="179">
        <v>1259</v>
      </c>
      <c r="J586" s="251"/>
      <c r="K586" s="196">
        <v>0</v>
      </c>
      <c r="L586" s="196">
        <v>0</v>
      </c>
      <c r="M586" s="196">
        <f t="shared" si="148"/>
        <v>0</v>
      </c>
      <c r="N586" s="172">
        <v>8210</v>
      </c>
    </row>
    <row r="587" spans="1:14" x14ac:dyDescent="0.25">
      <c r="A587" s="27">
        <f t="shared" si="149"/>
        <v>4242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183</v>
      </c>
      <c r="F587" s="152">
        <v>32</v>
      </c>
      <c r="G587" s="173">
        <v>4242</v>
      </c>
      <c r="H587" s="179"/>
      <c r="I587" s="179">
        <v>1260</v>
      </c>
      <c r="J587" s="249" t="s">
        <v>175</v>
      </c>
      <c r="K587" s="196">
        <v>6000</v>
      </c>
      <c r="L587" s="196">
        <v>-6000</v>
      </c>
      <c r="M587" s="196">
        <f t="shared" si="148"/>
        <v>0</v>
      </c>
      <c r="N587" s="172">
        <v>3210</v>
      </c>
    </row>
    <row r="588" spans="1:14" x14ac:dyDescent="0.25">
      <c r="A588" s="27">
        <f t="shared" si="149"/>
        <v>4242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183</v>
      </c>
      <c r="F588" s="152">
        <v>49</v>
      </c>
      <c r="G588" s="173">
        <v>4242</v>
      </c>
      <c r="H588" s="179"/>
      <c r="I588" s="179">
        <v>1261</v>
      </c>
      <c r="J588" s="250"/>
      <c r="K588" s="196">
        <v>0</v>
      </c>
      <c r="L588" s="196">
        <v>0</v>
      </c>
      <c r="M588" s="196">
        <f t="shared" si="148"/>
        <v>0</v>
      </c>
      <c r="N588" s="172">
        <v>4910</v>
      </c>
    </row>
    <row r="589" spans="1:14" x14ac:dyDescent="0.25">
      <c r="A589" s="27">
        <f t="shared" si="149"/>
        <v>4242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183</v>
      </c>
      <c r="F589" s="152">
        <v>54</v>
      </c>
      <c r="G589" s="173">
        <v>4242</v>
      </c>
      <c r="H589" s="179"/>
      <c r="I589" s="179">
        <v>1262</v>
      </c>
      <c r="J589" s="250"/>
      <c r="K589" s="196">
        <v>0</v>
      </c>
      <c r="L589" s="196">
        <v>0</v>
      </c>
      <c r="M589" s="196">
        <f t="shared" si="148"/>
        <v>0</v>
      </c>
      <c r="N589" s="172">
        <v>5410</v>
      </c>
    </row>
    <row r="590" spans="1:14" x14ac:dyDescent="0.25">
      <c r="A590" s="27">
        <f t="shared" si="149"/>
        <v>4242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183</v>
      </c>
      <c r="F590" s="152">
        <v>62</v>
      </c>
      <c r="G590" s="173">
        <v>4242</v>
      </c>
      <c r="H590" s="179"/>
      <c r="I590" s="179">
        <v>1263</v>
      </c>
      <c r="J590" s="250"/>
      <c r="K590" s="196">
        <v>0</v>
      </c>
      <c r="L590" s="196">
        <v>0</v>
      </c>
      <c r="M590" s="196">
        <f t="shared" si="148"/>
        <v>0</v>
      </c>
      <c r="N590" s="172">
        <v>6210</v>
      </c>
    </row>
    <row r="591" spans="1:14" x14ac:dyDescent="0.25">
      <c r="A591" s="27">
        <f t="shared" si="149"/>
        <v>4242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183</v>
      </c>
      <c r="F591" s="152">
        <v>72</v>
      </c>
      <c r="G591" s="173">
        <v>4242</v>
      </c>
      <c r="H591" s="179"/>
      <c r="I591" s="179">
        <v>1264</v>
      </c>
      <c r="J591" s="250"/>
      <c r="K591" s="196">
        <v>0</v>
      </c>
      <c r="L591" s="196">
        <v>0</v>
      </c>
      <c r="M591" s="196">
        <f t="shared" si="148"/>
        <v>0</v>
      </c>
      <c r="N591" s="172">
        <v>7210</v>
      </c>
    </row>
    <row r="592" spans="1:14" x14ac:dyDescent="0.25">
      <c r="A592" s="27">
        <f t="shared" si="149"/>
        <v>4242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183</v>
      </c>
      <c r="F592" s="152">
        <v>82</v>
      </c>
      <c r="G592" s="173">
        <v>4242</v>
      </c>
      <c r="H592" s="179"/>
      <c r="I592" s="179">
        <v>1265</v>
      </c>
      <c r="J592" s="251"/>
      <c r="K592" s="196">
        <v>0</v>
      </c>
      <c r="L592" s="196">
        <v>0</v>
      </c>
      <c r="M592" s="196">
        <f t="shared" si="148"/>
        <v>0</v>
      </c>
      <c r="N592" s="172">
        <v>8210</v>
      </c>
    </row>
    <row r="593" spans="1:14" x14ac:dyDescent="0.25">
      <c r="A593" s="27">
        <f t="shared" si="149"/>
        <v>425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/>
      <c r="F593" s="152"/>
      <c r="G593" s="173">
        <v>425</v>
      </c>
      <c r="H593" s="174"/>
      <c r="I593" s="174"/>
      <c r="J593" s="192" t="s">
        <v>231</v>
      </c>
      <c r="K593" s="176">
        <f t="shared" ref="K593" si="152">SUM(K594:K599)</f>
        <v>0</v>
      </c>
      <c r="L593" s="176">
        <f t="shared" ref="L593:M593" si="153">SUM(L594:L599)</f>
        <v>0</v>
      </c>
      <c r="M593" s="176">
        <f t="shared" si="153"/>
        <v>0</v>
      </c>
      <c r="N593" s="172"/>
    </row>
    <row r="594" spans="1:14" x14ac:dyDescent="0.25">
      <c r="A594" s="27">
        <f t="shared" si="149"/>
        <v>4251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183</v>
      </c>
      <c r="F594" s="152">
        <v>32</v>
      </c>
      <c r="G594" s="173">
        <v>4251</v>
      </c>
      <c r="H594" s="179"/>
      <c r="I594" s="179">
        <v>1266</v>
      </c>
      <c r="J594" s="249" t="s">
        <v>232</v>
      </c>
      <c r="K594" s="196">
        <v>0</v>
      </c>
      <c r="L594" s="196">
        <v>0</v>
      </c>
      <c r="M594" s="196">
        <f t="shared" ref="M594:M599" si="154">K594+L594</f>
        <v>0</v>
      </c>
      <c r="N594" s="172">
        <v>3210</v>
      </c>
    </row>
    <row r="595" spans="1:14" x14ac:dyDescent="0.25">
      <c r="A595" s="27">
        <f t="shared" si="149"/>
        <v>4251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183</v>
      </c>
      <c r="F595" s="152">
        <v>49</v>
      </c>
      <c r="G595" s="173">
        <v>4251</v>
      </c>
      <c r="H595" s="179"/>
      <c r="I595" s="179">
        <v>1267</v>
      </c>
      <c r="J595" s="250"/>
      <c r="K595" s="196">
        <v>0</v>
      </c>
      <c r="L595" s="196">
        <v>0</v>
      </c>
      <c r="M595" s="196">
        <f t="shared" si="154"/>
        <v>0</v>
      </c>
      <c r="N595" s="172">
        <v>4910</v>
      </c>
    </row>
    <row r="596" spans="1:14" x14ac:dyDescent="0.25">
      <c r="A596" s="27">
        <f t="shared" si="149"/>
        <v>4251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183</v>
      </c>
      <c r="F596" s="152">
        <v>54</v>
      </c>
      <c r="G596" s="173">
        <v>4251</v>
      </c>
      <c r="H596" s="179"/>
      <c r="I596" s="179">
        <v>1268</v>
      </c>
      <c r="J596" s="250"/>
      <c r="K596" s="196">
        <v>0</v>
      </c>
      <c r="L596" s="196">
        <v>0</v>
      </c>
      <c r="M596" s="196">
        <f t="shared" si="154"/>
        <v>0</v>
      </c>
      <c r="N596" s="172">
        <v>5410</v>
      </c>
    </row>
    <row r="597" spans="1:14" x14ac:dyDescent="0.25">
      <c r="A597" s="27">
        <f t="shared" si="149"/>
        <v>4251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183</v>
      </c>
      <c r="F597" s="152">
        <v>62</v>
      </c>
      <c r="G597" s="173">
        <v>4251</v>
      </c>
      <c r="H597" s="179"/>
      <c r="I597" s="179">
        <v>1269</v>
      </c>
      <c r="J597" s="250"/>
      <c r="K597" s="196">
        <v>0</v>
      </c>
      <c r="L597" s="196">
        <v>0</v>
      </c>
      <c r="M597" s="196">
        <f t="shared" si="154"/>
        <v>0</v>
      </c>
      <c r="N597" s="172">
        <v>6210</v>
      </c>
    </row>
    <row r="598" spans="1:14" x14ac:dyDescent="0.25">
      <c r="A598" s="27">
        <f t="shared" si="149"/>
        <v>4251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183</v>
      </c>
      <c r="F598" s="152">
        <v>72</v>
      </c>
      <c r="G598" s="173">
        <v>4251</v>
      </c>
      <c r="H598" s="179"/>
      <c r="I598" s="179">
        <v>1270</v>
      </c>
      <c r="J598" s="250"/>
      <c r="K598" s="196">
        <v>0</v>
      </c>
      <c r="L598" s="196">
        <v>0</v>
      </c>
      <c r="M598" s="196">
        <f t="shared" si="154"/>
        <v>0</v>
      </c>
      <c r="N598" s="172">
        <v>7210</v>
      </c>
    </row>
    <row r="599" spans="1:14" x14ac:dyDescent="0.25">
      <c r="A599" s="27">
        <f t="shared" si="149"/>
        <v>4251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183</v>
      </c>
      <c r="F599" s="152">
        <v>82</v>
      </c>
      <c r="G599" s="173">
        <v>4251</v>
      </c>
      <c r="H599" s="179"/>
      <c r="I599" s="179">
        <v>1271</v>
      </c>
      <c r="J599" s="251"/>
      <c r="K599" s="196">
        <v>0</v>
      </c>
      <c r="L599" s="196">
        <v>0</v>
      </c>
      <c r="M599" s="196">
        <f t="shared" si="154"/>
        <v>0</v>
      </c>
      <c r="N599" s="172">
        <v>8210</v>
      </c>
    </row>
    <row r="600" spans="1:14" x14ac:dyDescent="0.25">
      <c r="A600" s="27">
        <f t="shared" si="149"/>
        <v>0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/>
      <c r="F600" s="152"/>
      <c r="G600" s="173"/>
      <c r="H600" s="174"/>
      <c r="I600" s="174"/>
      <c r="J600" s="175"/>
      <c r="K600" s="176"/>
      <c r="L600" s="176"/>
      <c r="M600" s="176"/>
    </row>
    <row r="601" spans="1:14" ht="25.5" hidden="1" x14ac:dyDescent="0.25">
      <c r="A601" s="27" t="str">
        <f t="shared" si="149"/>
        <v>A 7011 02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162" t="s">
        <v>195</v>
      </c>
      <c r="F601" s="152"/>
      <c r="G601" s="181" t="s">
        <v>216</v>
      </c>
      <c r="H601" s="164"/>
      <c r="I601" s="164"/>
      <c r="J601" s="165" t="s">
        <v>217</v>
      </c>
      <c r="K601" s="182">
        <f>SUM(K608,K951,K1060)</f>
        <v>0</v>
      </c>
      <c r="L601" s="182">
        <f>SUM(L608,L951,L1060)</f>
        <v>0</v>
      </c>
      <c r="M601" s="182">
        <f>SUM(M608,M951,M1060)</f>
        <v>0</v>
      </c>
    </row>
    <row r="602" spans="1:14" ht="25.5" hidden="1" x14ac:dyDescent="0.25">
      <c r="A602" s="27">
        <f t="shared" si="149"/>
        <v>32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167"/>
      <c r="F602" s="152"/>
      <c r="G602" s="194">
        <v>32</v>
      </c>
      <c r="H602" s="169"/>
      <c r="I602" s="169"/>
      <c r="J602" s="170" t="s">
        <v>100</v>
      </c>
      <c r="K602" s="171">
        <f>SUMIF($F608:$F1075,$G602,K1075:K$3310)</f>
        <v>217027</v>
      </c>
      <c r="L602" s="171">
        <f>SUMIF($F608:$F1075,$G602,L1075:L$3310)</f>
        <v>-18923</v>
      </c>
      <c r="M602" s="171">
        <f>SUMIF($F608:$F1075,$G602,M1075:M$3310)</f>
        <v>198104</v>
      </c>
    </row>
    <row r="603" spans="1:14" ht="25.5" hidden="1" x14ac:dyDescent="0.25">
      <c r="A603" s="27">
        <f t="shared" si="149"/>
        <v>49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167"/>
      <c r="F603" s="152"/>
      <c r="G603" s="168">
        <v>49</v>
      </c>
      <c r="H603" s="169"/>
      <c r="I603" s="169"/>
      <c r="J603" s="170" t="s">
        <v>101</v>
      </c>
      <c r="K603" s="171">
        <f>SUMIF($F608:$F1075,$G603,K608:K1075)</f>
        <v>0</v>
      </c>
      <c r="L603" s="171">
        <f>SUMIF($F608:$F1075,$G603,L608:L1075)</f>
        <v>0</v>
      </c>
      <c r="M603" s="171">
        <f>SUMIF($F608:$F1075,$G603,M608:M1075)</f>
        <v>0</v>
      </c>
    </row>
    <row r="604" spans="1:14" hidden="1" x14ac:dyDescent="0.25">
      <c r="A604" s="27">
        <f>G604</f>
        <v>54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167"/>
      <c r="F604" s="152"/>
      <c r="G604" s="194">
        <v>54</v>
      </c>
      <c r="H604" s="169"/>
      <c r="I604" s="169"/>
      <c r="J604" s="170" t="s">
        <v>102</v>
      </c>
      <c r="K604" s="171">
        <f>SUMIF($F608:$F1075,$G604,K608:K1075)</f>
        <v>0</v>
      </c>
      <c r="L604" s="171">
        <f>SUMIF($F608:$F1075,$G604,L608:L1075)</f>
        <v>0</v>
      </c>
      <c r="M604" s="171">
        <f>SUMIF($F608:$F1075,$G604,M608:M1075)</f>
        <v>0</v>
      </c>
    </row>
    <row r="605" spans="1:14" hidden="1" x14ac:dyDescent="0.25">
      <c r="A605" s="27">
        <f t="shared" ref="A605:A609" si="155">G605</f>
        <v>62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167"/>
      <c r="F605" s="152"/>
      <c r="G605" s="168">
        <v>62</v>
      </c>
      <c r="H605" s="169"/>
      <c r="I605" s="169"/>
      <c r="J605" s="170" t="s">
        <v>103</v>
      </c>
      <c r="K605" s="171">
        <f>SUMIF($F608:$F1075,$G605,K608:K1075)</f>
        <v>0</v>
      </c>
      <c r="L605" s="171">
        <f>SUMIF($F608:$F1075,$G605,L608:L1075)</f>
        <v>0</v>
      </c>
      <c r="M605" s="171">
        <f>SUMIF($F608:$F1075,$G605,M608:M1075)</f>
        <v>0</v>
      </c>
    </row>
    <row r="606" spans="1:14" ht="51" hidden="1" x14ac:dyDescent="0.25">
      <c r="A606" s="27">
        <f t="shared" si="155"/>
        <v>72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167"/>
      <c r="F606" s="152"/>
      <c r="G606" s="194">
        <v>72</v>
      </c>
      <c r="H606" s="169"/>
      <c r="I606" s="169"/>
      <c r="J606" s="170" t="s">
        <v>104</v>
      </c>
      <c r="K606" s="171">
        <f>SUMIF($F608:$F1075,$G606,K608:K1075)</f>
        <v>0</v>
      </c>
      <c r="L606" s="171">
        <f>SUMIF($F608:$F1075,$G606,L608:L1075)</f>
        <v>0</v>
      </c>
      <c r="M606" s="171">
        <f>SUMIF($F608:$F1075,$G606,M608:M1075)</f>
        <v>0</v>
      </c>
    </row>
    <row r="607" spans="1:14" ht="25.5" hidden="1" x14ac:dyDescent="0.25">
      <c r="A607" s="27">
        <f t="shared" si="155"/>
        <v>82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167"/>
      <c r="F607" s="152"/>
      <c r="G607" s="168">
        <v>82</v>
      </c>
      <c r="H607" s="169"/>
      <c r="I607" s="169"/>
      <c r="J607" s="170" t="s">
        <v>105</v>
      </c>
      <c r="K607" s="171">
        <f>SUMIF($F608:$F1075,$G607,K608:K1075)</f>
        <v>0</v>
      </c>
      <c r="L607" s="171">
        <f>SUMIF($F608:$F1075,$G607,L608:L1075)</f>
        <v>0</v>
      </c>
      <c r="M607" s="171">
        <f>SUMIF($F608:$F1075,$G607,M608:M1075)</f>
        <v>0</v>
      </c>
    </row>
    <row r="608" spans="1:14" hidden="1" x14ac:dyDescent="0.25">
      <c r="A608" s="27">
        <f t="shared" si="155"/>
        <v>3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/>
      <c r="F608" s="152"/>
      <c r="G608" s="173">
        <v>3</v>
      </c>
      <c r="H608" s="174"/>
      <c r="I608" s="174"/>
      <c r="J608" s="192" t="s">
        <v>118</v>
      </c>
      <c r="K608" s="176">
        <f>SUM(K609,K655,K823,K856,K937,K917,K864)</f>
        <v>0</v>
      </c>
      <c r="L608" s="176">
        <f>SUM(L609,L655,L823,L856,L937,L917,L864)</f>
        <v>0</v>
      </c>
      <c r="M608" s="176">
        <f>SUM(M609,M655,M823,M856,M937,M917,M864)</f>
        <v>0</v>
      </c>
    </row>
    <row r="609" spans="1:14" hidden="1" x14ac:dyDescent="0.25">
      <c r="A609" s="27">
        <f t="shared" si="155"/>
        <v>31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/>
      <c r="F609" s="152"/>
      <c r="G609" s="173">
        <v>31</v>
      </c>
      <c r="H609" s="174"/>
      <c r="I609" s="174"/>
      <c r="J609" s="192" t="s">
        <v>119</v>
      </c>
      <c r="K609" s="176">
        <f t="shared" ref="K609:M609" si="156">SUM(K610,K635,K642)</f>
        <v>0</v>
      </c>
      <c r="L609" s="176">
        <f t="shared" si="156"/>
        <v>0</v>
      </c>
      <c r="M609" s="176">
        <f t="shared" si="156"/>
        <v>0</v>
      </c>
      <c r="N609" s="172"/>
    </row>
    <row r="610" spans="1:14" hidden="1" x14ac:dyDescent="0.25">
      <c r="A610" s="27">
        <f t="shared" si="149"/>
        <v>311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311</v>
      </c>
      <c r="H610" s="174"/>
      <c r="I610" s="174"/>
      <c r="J610" s="192" t="s">
        <v>120</v>
      </c>
      <c r="K610" s="176">
        <f t="shared" ref="K610:M610" si="157">SUM(K611:K634)</f>
        <v>0</v>
      </c>
      <c r="L610" s="176">
        <f t="shared" si="157"/>
        <v>0</v>
      </c>
      <c r="M610" s="176">
        <f t="shared" si="157"/>
        <v>0</v>
      </c>
      <c r="N610" s="172"/>
    </row>
    <row r="611" spans="1:14" hidden="1" x14ac:dyDescent="0.25">
      <c r="A611" s="27">
        <f t="shared" si="149"/>
        <v>3111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3111</v>
      </c>
      <c r="H611" s="179"/>
      <c r="I611" s="179">
        <v>1272</v>
      </c>
      <c r="J611" s="249" t="s">
        <v>121</v>
      </c>
      <c r="K611" s="196">
        <v>0</v>
      </c>
      <c r="L611" s="196">
        <v>0</v>
      </c>
      <c r="M611" s="196">
        <f t="shared" ref="M611:M634" si="158">K611+L611</f>
        <v>0</v>
      </c>
      <c r="N611" s="172">
        <v>3210</v>
      </c>
    </row>
    <row r="612" spans="1:14" hidden="1" x14ac:dyDescent="0.25">
      <c r="A612" s="27">
        <f t="shared" si="149"/>
        <v>3111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3111</v>
      </c>
      <c r="H612" s="179"/>
      <c r="I612" s="179">
        <v>1273</v>
      </c>
      <c r="J612" s="250"/>
      <c r="K612" s="196">
        <v>0</v>
      </c>
      <c r="L612" s="196">
        <v>0</v>
      </c>
      <c r="M612" s="196">
        <f t="shared" si="158"/>
        <v>0</v>
      </c>
      <c r="N612" s="172">
        <v>4910</v>
      </c>
    </row>
    <row r="613" spans="1:14" hidden="1" x14ac:dyDescent="0.25">
      <c r="A613" s="27">
        <f t="shared" si="149"/>
        <v>3111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3111</v>
      </c>
      <c r="H613" s="179"/>
      <c r="I613" s="179">
        <v>1274</v>
      </c>
      <c r="J613" s="250"/>
      <c r="K613" s="196">
        <v>0</v>
      </c>
      <c r="L613" s="196">
        <v>0</v>
      </c>
      <c r="M613" s="196">
        <f t="shared" si="158"/>
        <v>0</v>
      </c>
      <c r="N613" s="172">
        <v>5410</v>
      </c>
    </row>
    <row r="614" spans="1:14" hidden="1" x14ac:dyDescent="0.25">
      <c r="A614" s="27">
        <f t="shared" si="149"/>
        <v>3111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3111</v>
      </c>
      <c r="H614" s="179"/>
      <c r="I614" s="179">
        <v>1275</v>
      </c>
      <c r="J614" s="250"/>
      <c r="K614" s="196">
        <v>0</v>
      </c>
      <c r="L614" s="196">
        <v>0</v>
      </c>
      <c r="M614" s="196">
        <f t="shared" si="158"/>
        <v>0</v>
      </c>
      <c r="N614" s="172">
        <v>6210</v>
      </c>
    </row>
    <row r="615" spans="1:14" hidden="1" x14ac:dyDescent="0.25">
      <c r="A615" s="27">
        <f t="shared" si="149"/>
        <v>3111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3111</v>
      </c>
      <c r="H615" s="179"/>
      <c r="I615" s="179">
        <v>1276</v>
      </c>
      <c r="J615" s="250"/>
      <c r="K615" s="196">
        <v>0</v>
      </c>
      <c r="L615" s="196">
        <v>0</v>
      </c>
      <c r="M615" s="196">
        <f t="shared" si="158"/>
        <v>0</v>
      </c>
      <c r="N615" s="172">
        <v>7210</v>
      </c>
    </row>
    <row r="616" spans="1:14" hidden="1" x14ac:dyDescent="0.25">
      <c r="A616" s="27">
        <f t="shared" si="149"/>
        <v>3111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3111</v>
      </c>
      <c r="H616" s="179"/>
      <c r="I616" s="179">
        <v>1277</v>
      </c>
      <c r="J616" s="251"/>
      <c r="K616" s="196">
        <v>0</v>
      </c>
      <c r="L616" s="196">
        <v>0</v>
      </c>
      <c r="M616" s="196">
        <f t="shared" si="158"/>
        <v>0</v>
      </c>
      <c r="N616" s="172">
        <v>8210</v>
      </c>
    </row>
    <row r="617" spans="1:14" hidden="1" x14ac:dyDescent="0.25">
      <c r="A617" s="27">
        <f t="shared" si="149"/>
        <v>3112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 t="s">
        <v>195</v>
      </c>
      <c r="F617" s="152">
        <v>32</v>
      </c>
      <c r="G617" s="173">
        <v>3112</v>
      </c>
      <c r="H617" s="179"/>
      <c r="I617" s="179">
        <v>1278</v>
      </c>
      <c r="J617" s="249" t="s">
        <v>218</v>
      </c>
      <c r="K617" s="196">
        <v>0</v>
      </c>
      <c r="L617" s="196">
        <v>0</v>
      </c>
      <c r="M617" s="196">
        <f t="shared" si="158"/>
        <v>0</v>
      </c>
      <c r="N617" s="172">
        <v>3210</v>
      </c>
    </row>
    <row r="618" spans="1:14" hidden="1" x14ac:dyDescent="0.25">
      <c r="A618" s="27">
        <f t="shared" si="149"/>
        <v>3112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49</v>
      </c>
      <c r="G618" s="173">
        <v>3112</v>
      </c>
      <c r="H618" s="179"/>
      <c r="I618" s="179">
        <v>1279</v>
      </c>
      <c r="J618" s="250"/>
      <c r="K618" s="196">
        <v>0</v>
      </c>
      <c r="L618" s="196">
        <v>0</v>
      </c>
      <c r="M618" s="196">
        <f t="shared" si="158"/>
        <v>0</v>
      </c>
      <c r="N618" s="172">
        <v>4910</v>
      </c>
    </row>
    <row r="619" spans="1:14" hidden="1" x14ac:dyDescent="0.25">
      <c r="A619" s="27">
        <f t="shared" si="149"/>
        <v>3112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54</v>
      </c>
      <c r="G619" s="173">
        <v>3112</v>
      </c>
      <c r="H619" s="179"/>
      <c r="I619" s="179">
        <v>1280</v>
      </c>
      <c r="J619" s="250"/>
      <c r="K619" s="196">
        <v>0</v>
      </c>
      <c r="L619" s="196">
        <v>0</v>
      </c>
      <c r="M619" s="196">
        <f t="shared" si="158"/>
        <v>0</v>
      </c>
      <c r="N619" s="172">
        <v>5410</v>
      </c>
    </row>
    <row r="620" spans="1:14" hidden="1" x14ac:dyDescent="0.25">
      <c r="A620" s="27">
        <f t="shared" si="149"/>
        <v>3112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62</v>
      </c>
      <c r="G620" s="173">
        <v>3112</v>
      </c>
      <c r="H620" s="179"/>
      <c r="I620" s="179">
        <v>1281</v>
      </c>
      <c r="J620" s="250"/>
      <c r="K620" s="196">
        <v>0</v>
      </c>
      <c r="L620" s="196">
        <v>0</v>
      </c>
      <c r="M620" s="196">
        <f t="shared" si="158"/>
        <v>0</v>
      </c>
      <c r="N620" s="172">
        <v>6210</v>
      </c>
    </row>
    <row r="621" spans="1:14" hidden="1" x14ac:dyDescent="0.25">
      <c r="A621" s="27">
        <f t="shared" si="149"/>
        <v>3112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72</v>
      </c>
      <c r="G621" s="173">
        <v>3112</v>
      </c>
      <c r="H621" s="179"/>
      <c r="I621" s="179">
        <v>1282</v>
      </c>
      <c r="J621" s="250"/>
      <c r="K621" s="196">
        <v>0</v>
      </c>
      <c r="L621" s="196">
        <v>0</v>
      </c>
      <c r="M621" s="196">
        <f t="shared" si="158"/>
        <v>0</v>
      </c>
      <c r="N621" s="172">
        <v>7210</v>
      </c>
    </row>
    <row r="622" spans="1:14" hidden="1" x14ac:dyDescent="0.25">
      <c r="A622" s="27">
        <f t="shared" si="149"/>
        <v>3112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82</v>
      </c>
      <c r="G622" s="173">
        <v>3112</v>
      </c>
      <c r="H622" s="179"/>
      <c r="I622" s="179">
        <v>1283</v>
      </c>
      <c r="J622" s="251"/>
      <c r="K622" s="196">
        <v>0</v>
      </c>
      <c r="L622" s="196">
        <v>0</v>
      </c>
      <c r="M622" s="196">
        <f t="shared" si="158"/>
        <v>0</v>
      </c>
      <c r="N622" s="172">
        <v>8210</v>
      </c>
    </row>
    <row r="623" spans="1:14" hidden="1" x14ac:dyDescent="0.25">
      <c r="A623" s="27">
        <f t="shared" si="149"/>
        <v>3113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32</v>
      </c>
      <c r="G623" s="173">
        <v>3113</v>
      </c>
      <c r="H623" s="179"/>
      <c r="I623" s="179">
        <v>1284</v>
      </c>
      <c r="J623" s="249" t="s">
        <v>208</v>
      </c>
      <c r="K623" s="196">
        <v>0</v>
      </c>
      <c r="L623" s="196">
        <v>0</v>
      </c>
      <c r="M623" s="196">
        <f t="shared" si="158"/>
        <v>0</v>
      </c>
      <c r="N623" s="172">
        <v>3210</v>
      </c>
    </row>
    <row r="624" spans="1:14" hidden="1" x14ac:dyDescent="0.25">
      <c r="A624" s="27">
        <f t="shared" si="149"/>
        <v>3113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49</v>
      </c>
      <c r="G624" s="173">
        <v>3113</v>
      </c>
      <c r="H624" s="179"/>
      <c r="I624" s="179">
        <v>1285</v>
      </c>
      <c r="J624" s="250"/>
      <c r="K624" s="196">
        <v>0</v>
      </c>
      <c r="L624" s="196">
        <v>0</v>
      </c>
      <c r="M624" s="196">
        <f t="shared" si="158"/>
        <v>0</v>
      </c>
      <c r="N624" s="172">
        <v>4910</v>
      </c>
    </row>
    <row r="625" spans="1:14" hidden="1" x14ac:dyDescent="0.25">
      <c r="A625" s="27">
        <f t="shared" si="149"/>
        <v>3113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54</v>
      </c>
      <c r="G625" s="173">
        <v>3113</v>
      </c>
      <c r="H625" s="179"/>
      <c r="I625" s="179">
        <v>1286</v>
      </c>
      <c r="J625" s="250"/>
      <c r="K625" s="196">
        <v>0</v>
      </c>
      <c r="L625" s="196">
        <v>0</v>
      </c>
      <c r="M625" s="196">
        <f t="shared" si="158"/>
        <v>0</v>
      </c>
      <c r="N625" s="172">
        <v>5410</v>
      </c>
    </row>
    <row r="626" spans="1:14" hidden="1" x14ac:dyDescent="0.25">
      <c r="A626" s="27">
        <f t="shared" si="149"/>
        <v>3113</v>
      </c>
      <c r="B626" s="28" t="str">
        <f t="shared" si="139"/>
        <v xml:space="preserve"> </v>
      </c>
      <c r="C626" s="35" t="str">
        <f t="shared" si="150"/>
        <v xml:space="preserve">  </v>
      </c>
      <c r="D626" s="35" t="str">
        <f t="shared" si="151"/>
        <v xml:space="preserve">  </v>
      </c>
      <c r="E626" s="36" t="s">
        <v>195</v>
      </c>
      <c r="F626" s="152">
        <v>62</v>
      </c>
      <c r="G626" s="173">
        <v>3113</v>
      </c>
      <c r="H626" s="179"/>
      <c r="I626" s="179">
        <v>1287</v>
      </c>
      <c r="J626" s="250"/>
      <c r="K626" s="196">
        <v>0</v>
      </c>
      <c r="L626" s="196">
        <v>0</v>
      </c>
      <c r="M626" s="196">
        <f t="shared" si="158"/>
        <v>0</v>
      </c>
      <c r="N626" s="172">
        <v>6210</v>
      </c>
    </row>
    <row r="627" spans="1:14" hidden="1" x14ac:dyDescent="0.25">
      <c r="A627" s="27">
        <f t="shared" si="149"/>
        <v>3113</v>
      </c>
      <c r="B627" s="28" t="str">
        <f t="shared" si="139"/>
        <v xml:space="preserve"> </v>
      </c>
      <c r="C627" s="35" t="str">
        <f t="shared" si="150"/>
        <v xml:space="preserve">  </v>
      </c>
      <c r="D627" s="35" t="str">
        <f t="shared" si="151"/>
        <v xml:space="preserve">  </v>
      </c>
      <c r="E627" s="36" t="s">
        <v>195</v>
      </c>
      <c r="F627" s="152">
        <v>72</v>
      </c>
      <c r="G627" s="173">
        <v>3113</v>
      </c>
      <c r="H627" s="179"/>
      <c r="I627" s="179">
        <v>1288</v>
      </c>
      <c r="J627" s="250"/>
      <c r="K627" s="196">
        <v>0</v>
      </c>
      <c r="L627" s="196">
        <v>0</v>
      </c>
      <c r="M627" s="196">
        <f t="shared" si="158"/>
        <v>0</v>
      </c>
      <c r="N627" s="172">
        <v>7210</v>
      </c>
    </row>
    <row r="628" spans="1:14" hidden="1" x14ac:dyDescent="0.25">
      <c r="A628" s="27">
        <f t="shared" si="149"/>
        <v>3113</v>
      </c>
      <c r="B628" s="28" t="str">
        <f t="shared" si="139"/>
        <v xml:space="preserve"> </v>
      </c>
      <c r="C628" s="35" t="str">
        <f t="shared" si="150"/>
        <v xml:space="preserve">  </v>
      </c>
      <c r="D628" s="35" t="str">
        <f t="shared" si="151"/>
        <v xml:space="preserve">  </v>
      </c>
      <c r="E628" s="36" t="s">
        <v>195</v>
      </c>
      <c r="F628" s="152">
        <v>82</v>
      </c>
      <c r="G628" s="173">
        <v>3113</v>
      </c>
      <c r="H628" s="179"/>
      <c r="I628" s="179">
        <v>1289</v>
      </c>
      <c r="J628" s="251"/>
      <c r="K628" s="196">
        <v>0</v>
      </c>
      <c r="L628" s="196">
        <v>0</v>
      </c>
      <c r="M628" s="196">
        <f t="shared" si="158"/>
        <v>0</v>
      </c>
      <c r="N628" s="172">
        <v>8210</v>
      </c>
    </row>
    <row r="629" spans="1:14" hidden="1" x14ac:dyDescent="0.25">
      <c r="A629" s="27">
        <f t="shared" si="149"/>
        <v>3114</v>
      </c>
      <c r="B629" s="28" t="str">
        <f t="shared" si="139"/>
        <v xml:space="preserve"> </v>
      </c>
      <c r="C629" s="35" t="str">
        <f t="shared" si="150"/>
        <v xml:space="preserve">  </v>
      </c>
      <c r="D629" s="35" t="str">
        <f t="shared" si="151"/>
        <v xml:space="preserve">  </v>
      </c>
      <c r="E629" s="36" t="s">
        <v>195</v>
      </c>
      <c r="F629" s="152">
        <v>32</v>
      </c>
      <c r="G629" s="173">
        <v>3114</v>
      </c>
      <c r="H629" s="179"/>
      <c r="I629" s="179">
        <v>1290</v>
      </c>
      <c r="J629" s="249" t="s">
        <v>209</v>
      </c>
      <c r="K629" s="196">
        <v>0</v>
      </c>
      <c r="L629" s="196">
        <v>0</v>
      </c>
      <c r="M629" s="196">
        <f t="shared" si="158"/>
        <v>0</v>
      </c>
      <c r="N629" s="172">
        <v>3210</v>
      </c>
    </row>
    <row r="630" spans="1:14" hidden="1" x14ac:dyDescent="0.25">
      <c r="A630" s="27">
        <f t="shared" si="149"/>
        <v>3114</v>
      </c>
      <c r="B630" s="28" t="str">
        <f t="shared" si="139"/>
        <v xml:space="preserve"> </v>
      </c>
      <c r="C630" s="35" t="str">
        <f t="shared" si="150"/>
        <v xml:space="preserve">  </v>
      </c>
      <c r="D630" s="35" t="str">
        <f t="shared" si="151"/>
        <v xml:space="preserve">  </v>
      </c>
      <c r="E630" s="36" t="s">
        <v>195</v>
      </c>
      <c r="F630" s="152">
        <v>49</v>
      </c>
      <c r="G630" s="173">
        <v>3114</v>
      </c>
      <c r="H630" s="179"/>
      <c r="I630" s="179">
        <v>1291</v>
      </c>
      <c r="J630" s="250"/>
      <c r="K630" s="196">
        <v>0</v>
      </c>
      <c r="L630" s="196">
        <v>0</v>
      </c>
      <c r="M630" s="196">
        <f t="shared" si="158"/>
        <v>0</v>
      </c>
      <c r="N630" s="172">
        <v>4910</v>
      </c>
    </row>
    <row r="631" spans="1:14" hidden="1" x14ac:dyDescent="0.25">
      <c r="A631" s="27">
        <f t="shared" si="149"/>
        <v>3114</v>
      </c>
      <c r="B631" s="28" t="str">
        <f t="shared" si="139"/>
        <v xml:space="preserve"> </v>
      </c>
      <c r="C631" s="35" t="str">
        <f t="shared" si="150"/>
        <v xml:space="preserve">  </v>
      </c>
      <c r="D631" s="35" t="str">
        <f t="shared" si="151"/>
        <v xml:space="preserve">  </v>
      </c>
      <c r="E631" s="36" t="s">
        <v>195</v>
      </c>
      <c r="F631" s="152">
        <v>54</v>
      </c>
      <c r="G631" s="173">
        <v>3114</v>
      </c>
      <c r="H631" s="179"/>
      <c r="I631" s="179">
        <v>1292</v>
      </c>
      <c r="J631" s="250"/>
      <c r="K631" s="196">
        <v>0</v>
      </c>
      <c r="L631" s="196">
        <v>0</v>
      </c>
      <c r="M631" s="196">
        <f t="shared" si="158"/>
        <v>0</v>
      </c>
      <c r="N631" s="172">
        <v>5410</v>
      </c>
    </row>
    <row r="632" spans="1:14" hidden="1" x14ac:dyDescent="0.25">
      <c r="A632" s="27">
        <f t="shared" si="149"/>
        <v>3114</v>
      </c>
      <c r="B632" s="28" t="str">
        <f t="shared" si="139"/>
        <v xml:space="preserve"> </v>
      </c>
      <c r="C632" s="35" t="str">
        <f t="shared" si="150"/>
        <v xml:space="preserve">  </v>
      </c>
      <c r="D632" s="35" t="str">
        <f t="shared" si="151"/>
        <v xml:space="preserve">  </v>
      </c>
      <c r="E632" s="36" t="s">
        <v>195</v>
      </c>
      <c r="F632" s="152">
        <v>62</v>
      </c>
      <c r="G632" s="173">
        <v>3114</v>
      </c>
      <c r="H632" s="179"/>
      <c r="I632" s="179">
        <v>1293</v>
      </c>
      <c r="J632" s="250"/>
      <c r="K632" s="196">
        <v>0</v>
      </c>
      <c r="L632" s="196">
        <v>0</v>
      </c>
      <c r="M632" s="196">
        <f t="shared" si="158"/>
        <v>0</v>
      </c>
      <c r="N632" s="172">
        <v>6210</v>
      </c>
    </row>
    <row r="633" spans="1:14" hidden="1" x14ac:dyDescent="0.25">
      <c r="A633" s="27">
        <f t="shared" si="149"/>
        <v>3114</v>
      </c>
      <c r="B633" s="28" t="str">
        <f t="shared" si="139"/>
        <v xml:space="preserve"> </v>
      </c>
      <c r="C633" s="35" t="str">
        <f t="shared" si="150"/>
        <v xml:space="preserve">  </v>
      </c>
      <c r="D633" s="35" t="str">
        <f t="shared" si="151"/>
        <v xml:space="preserve">  </v>
      </c>
      <c r="E633" s="36" t="s">
        <v>195</v>
      </c>
      <c r="F633" s="152">
        <v>72</v>
      </c>
      <c r="G633" s="173">
        <v>3114</v>
      </c>
      <c r="H633" s="179"/>
      <c r="I633" s="179">
        <v>1294</v>
      </c>
      <c r="J633" s="250"/>
      <c r="K633" s="196">
        <v>0</v>
      </c>
      <c r="L633" s="196">
        <v>0</v>
      </c>
      <c r="M633" s="196">
        <f t="shared" si="158"/>
        <v>0</v>
      </c>
      <c r="N633" s="172">
        <v>7210</v>
      </c>
    </row>
    <row r="634" spans="1:14" hidden="1" x14ac:dyDescent="0.25">
      <c r="A634" s="27">
        <f t="shared" si="149"/>
        <v>3114</v>
      </c>
      <c r="B634" s="28" t="str">
        <f t="shared" si="139"/>
        <v xml:space="preserve"> </v>
      </c>
      <c r="C634" s="35" t="str">
        <f t="shared" si="150"/>
        <v xml:space="preserve">  </v>
      </c>
      <c r="D634" s="35" t="str">
        <f t="shared" si="151"/>
        <v xml:space="preserve">  </v>
      </c>
      <c r="E634" s="36" t="s">
        <v>183</v>
      </c>
      <c r="F634" s="152">
        <v>82</v>
      </c>
      <c r="G634" s="173">
        <v>3114</v>
      </c>
      <c r="H634" s="179"/>
      <c r="I634" s="179">
        <v>1295</v>
      </c>
      <c r="J634" s="251"/>
      <c r="K634" s="196">
        <v>0</v>
      </c>
      <c r="L634" s="196">
        <v>0</v>
      </c>
      <c r="M634" s="196">
        <f t="shared" si="158"/>
        <v>0</v>
      </c>
      <c r="N634" s="172">
        <v>8210</v>
      </c>
    </row>
    <row r="635" spans="1:14" hidden="1" x14ac:dyDescent="0.25">
      <c r="A635" s="27">
        <f t="shared" si="149"/>
        <v>312</v>
      </c>
      <c r="B635" s="28" t="str">
        <f t="shared" si="139"/>
        <v xml:space="preserve"> </v>
      </c>
      <c r="C635" s="35" t="str">
        <f t="shared" si="150"/>
        <v xml:space="preserve">  </v>
      </c>
      <c r="D635" s="35" t="str">
        <f t="shared" si="151"/>
        <v xml:space="preserve">  </v>
      </c>
      <c r="E635" s="36"/>
      <c r="F635" s="152"/>
      <c r="G635" s="173">
        <v>312</v>
      </c>
      <c r="H635" s="174"/>
      <c r="I635" s="174"/>
      <c r="J635" s="192" t="s">
        <v>122</v>
      </c>
      <c r="K635" s="176">
        <f>SUM(K636:K641)</f>
        <v>0</v>
      </c>
      <c r="L635" s="176">
        <f>SUM(L636:L641)</f>
        <v>0</v>
      </c>
      <c r="M635" s="176">
        <f t="shared" ref="M635" si="159">SUM(M636:M641)</f>
        <v>0</v>
      </c>
      <c r="N635" s="172"/>
    </row>
    <row r="636" spans="1:14" hidden="1" x14ac:dyDescent="0.25">
      <c r="A636" s="27">
        <f t="shared" si="149"/>
        <v>3121</v>
      </c>
      <c r="B636" s="28" t="str">
        <f t="shared" si="139"/>
        <v xml:space="preserve"> </v>
      </c>
      <c r="C636" s="35" t="str">
        <f t="shared" si="150"/>
        <v xml:space="preserve">  </v>
      </c>
      <c r="D636" s="35" t="str">
        <f t="shared" si="151"/>
        <v xml:space="preserve">  </v>
      </c>
      <c r="E636" s="36" t="s">
        <v>195</v>
      </c>
      <c r="F636" s="152">
        <v>32</v>
      </c>
      <c r="G636" s="173">
        <v>3121</v>
      </c>
      <c r="H636" s="179"/>
      <c r="I636" s="179">
        <v>1296</v>
      </c>
      <c r="J636" s="249" t="s">
        <v>122</v>
      </c>
      <c r="K636" s="196">
        <v>0</v>
      </c>
      <c r="L636" s="196">
        <v>0</v>
      </c>
      <c r="M636" s="196">
        <f t="shared" ref="M636:M641" si="160">K636+L636</f>
        <v>0</v>
      </c>
      <c r="N636" s="172">
        <v>3210</v>
      </c>
    </row>
    <row r="637" spans="1:14" hidden="1" x14ac:dyDescent="0.25">
      <c r="A637" s="27">
        <f t="shared" si="149"/>
        <v>3121</v>
      </c>
      <c r="B637" s="28" t="str">
        <f t="shared" si="139"/>
        <v xml:space="preserve"> </v>
      </c>
      <c r="C637" s="35" t="str">
        <f t="shared" si="150"/>
        <v xml:space="preserve">  </v>
      </c>
      <c r="D637" s="35" t="str">
        <f t="shared" si="151"/>
        <v xml:space="preserve">  </v>
      </c>
      <c r="E637" s="36" t="s">
        <v>195</v>
      </c>
      <c r="F637" s="152">
        <v>49</v>
      </c>
      <c r="G637" s="173">
        <v>3121</v>
      </c>
      <c r="H637" s="179"/>
      <c r="I637" s="179">
        <v>1297</v>
      </c>
      <c r="J637" s="250"/>
      <c r="K637" s="196">
        <v>0</v>
      </c>
      <c r="L637" s="196">
        <v>0</v>
      </c>
      <c r="M637" s="196">
        <f t="shared" si="160"/>
        <v>0</v>
      </c>
      <c r="N637" s="172">
        <v>4910</v>
      </c>
    </row>
    <row r="638" spans="1:14" hidden="1" x14ac:dyDescent="0.25">
      <c r="A638" s="27">
        <f t="shared" si="149"/>
        <v>3121</v>
      </c>
      <c r="B638" s="28" t="str">
        <f t="shared" si="139"/>
        <v xml:space="preserve"> </v>
      </c>
      <c r="C638" s="35" t="str">
        <f t="shared" si="150"/>
        <v xml:space="preserve">  </v>
      </c>
      <c r="D638" s="35" t="str">
        <f t="shared" si="151"/>
        <v xml:space="preserve">  </v>
      </c>
      <c r="E638" s="36" t="s">
        <v>195</v>
      </c>
      <c r="F638" s="152">
        <v>54</v>
      </c>
      <c r="G638" s="173">
        <v>3121</v>
      </c>
      <c r="H638" s="179"/>
      <c r="I638" s="179">
        <v>1298</v>
      </c>
      <c r="J638" s="250"/>
      <c r="K638" s="196">
        <v>0</v>
      </c>
      <c r="L638" s="196">
        <v>0</v>
      </c>
      <c r="M638" s="196">
        <f t="shared" si="160"/>
        <v>0</v>
      </c>
      <c r="N638" s="172">
        <v>5410</v>
      </c>
    </row>
    <row r="639" spans="1:14" hidden="1" x14ac:dyDescent="0.25">
      <c r="A639" s="27">
        <f t="shared" si="149"/>
        <v>3121</v>
      </c>
      <c r="B639" s="28" t="str">
        <f t="shared" si="139"/>
        <v xml:space="preserve"> </v>
      </c>
      <c r="C639" s="35" t="str">
        <f t="shared" si="150"/>
        <v xml:space="preserve">  </v>
      </c>
      <c r="D639" s="35" t="str">
        <f t="shared" si="151"/>
        <v xml:space="preserve">  </v>
      </c>
      <c r="E639" s="36" t="s">
        <v>195</v>
      </c>
      <c r="F639" s="152">
        <v>62</v>
      </c>
      <c r="G639" s="173">
        <v>3121</v>
      </c>
      <c r="H639" s="179"/>
      <c r="I639" s="179">
        <v>1299</v>
      </c>
      <c r="J639" s="250"/>
      <c r="K639" s="196">
        <v>0</v>
      </c>
      <c r="L639" s="196">
        <v>0</v>
      </c>
      <c r="M639" s="196">
        <f t="shared" si="160"/>
        <v>0</v>
      </c>
      <c r="N639" s="172">
        <v>6210</v>
      </c>
    </row>
    <row r="640" spans="1:14" hidden="1" x14ac:dyDescent="0.25">
      <c r="A640" s="27">
        <f t="shared" si="149"/>
        <v>3121</v>
      </c>
      <c r="B640" s="28" t="str">
        <f t="shared" si="139"/>
        <v xml:space="preserve"> </v>
      </c>
      <c r="C640" s="35" t="str">
        <f t="shared" si="150"/>
        <v xml:space="preserve">  </v>
      </c>
      <c r="D640" s="35" t="str">
        <f t="shared" si="151"/>
        <v xml:space="preserve">  </v>
      </c>
      <c r="E640" s="36" t="s">
        <v>195</v>
      </c>
      <c r="F640" s="152">
        <v>72</v>
      </c>
      <c r="G640" s="173">
        <v>3121</v>
      </c>
      <c r="H640" s="179"/>
      <c r="I640" s="179">
        <v>1300</v>
      </c>
      <c r="J640" s="250"/>
      <c r="K640" s="196">
        <v>0</v>
      </c>
      <c r="L640" s="196">
        <v>0</v>
      </c>
      <c r="M640" s="196">
        <f t="shared" si="160"/>
        <v>0</v>
      </c>
      <c r="N640" s="172">
        <v>7210</v>
      </c>
    </row>
    <row r="641" spans="1:14" hidden="1" x14ac:dyDescent="0.25">
      <c r="A641" s="27">
        <f t="shared" si="149"/>
        <v>3121</v>
      </c>
      <c r="B641" s="28" t="str">
        <f t="shared" si="139"/>
        <v xml:space="preserve"> </v>
      </c>
      <c r="C641" s="35" t="str">
        <f t="shared" si="150"/>
        <v xml:space="preserve">  </v>
      </c>
      <c r="D641" s="35" t="str">
        <f t="shared" si="151"/>
        <v xml:space="preserve">  </v>
      </c>
      <c r="E641" s="36" t="s">
        <v>195</v>
      </c>
      <c r="F641" s="152">
        <v>82</v>
      </c>
      <c r="G641" s="173">
        <v>3121</v>
      </c>
      <c r="H641" s="179"/>
      <c r="I641" s="179">
        <v>1301</v>
      </c>
      <c r="J641" s="251"/>
      <c r="K641" s="196">
        <v>0</v>
      </c>
      <c r="L641" s="196">
        <v>0</v>
      </c>
      <c r="M641" s="196">
        <f t="shared" si="160"/>
        <v>0</v>
      </c>
      <c r="N641" s="172">
        <v>8210</v>
      </c>
    </row>
    <row r="642" spans="1:14" hidden="1" x14ac:dyDescent="0.25">
      <c r="A642" s="27">
        <f t="shared" si="149"/>
        <v>313</v>
      </c>
      <c r="B642" s="28" t="str">
        <f t="shared" si="139"/>
        <v xml:space="preserve"> </v>
      </c>
      <c r="C642" s="35" t="str">
        <f t="shared" si="150"/>
        <v xml:space="preserve">  </v>
      </c>
      <c r="D642" s="35" t="str">
        <f t="shared" si="151"/>
        <v xml:space="preserve">  </v>
      </c>
      <c r="E642" s="36"/>
      <c r="F642" s="152"/>
      <c r="G642" s="173">
        <v>313</v>
      </c>
      <c r="H642" s="174"/>
      <c r="I642" s="174"/>
      <c r="J642" s="192" t="s">
        <v>123</v>
      </c>
      <c r="K642" s="176">
        <f>SUM(K643:K654)</f>
        <v>0</v>
      </c>
      <c r="L642" s="176">
        <f>SUM(L643:L654)</f>
        <v>0</v>
      </c>
      <c r="M642" s="176">
        <f t="shared" ref="M642" si="161">SUM(M643:M654)</f>
        <v>0</v>
      </c>
      <c r="N642" s="172"/>
    </row>
    <row r="643" spans="1:14" hidden="1" x14ac:dyDescent="0.25">
      <c r="A643" s="27">
        <f t="shared" si="149"/>
        <v>3132</v>
      </c>
      <c r="B643" s="28" t="str">
        <f t="shared" si="139"/>
        <v xml:space="preserve"> </v>
      </c>
      <c r="C643" s="35" t="str">
        <f t="shared" si="150"/>
        <v xml:space="preserve">  </v>
      </c>
      <c r="D643" s="35" t="str">
        <f t="shared" si="151"/>
        <v xml:space="preserve">  </v>
      </c>
      <c r="E643" s="36" t="s">
        <v>195</v>
      </c>
      <c r="F643" s="152">
        <v>32</v>
      </c>
      <c r="G643" s="173">
        <v>3132</v>
      </c>
      <c r="H643" s="179"/>
      <c r="I643" s="179">
        <v>1302</v>
      </c>
      <c r="J643" s="249" t="s">
        <v>124</v>
      </c>
      <c r="K643" s="196">
        <v>0</v>
      </c>
      <c r="L643" s="196">
        <v>0</v>
      </c>
      <c r="M643" s="196">
        <f t="shared" ref="M643:M654" si="162">K643+L643</f>
        <v>0</v>
      </c>
      <c r="N643" s="172">
        <v>3210</v>
      </c>
    </row>
    <row r="644" spans="1:14" hidden="1" x14ac:dyDescent="0.25">
      <c r="A644" s="27">
        <f t="shared" si="149"/>
        <v>3132</v>
      </c>
      <c r="B644" s="28" t="str">
        <f t="shared" si="139"/>
        <v xml:space="preserve"> </v>
      </c>
      <c r="C644" s="35" t="str">
        <f t="shared" si="150"/>
        <v xml:space="preserve">  </v>
      </c>
      <c r="D644" s="35" t="str">
        <f t="shared" si="151"/>
        <v xml:space="preserve">  </v>
      </c>
      <c r="E644" s="36" t="s">
        <v>195</v>
      </c>
      <c r="F644" s="152">
        <v>49</v>
      </c>
      <c r="G644" s="173">
        <v>3132</v>
      </c>
      <c r="H644" s="179"/>
      <c r="I644" s="179">
        <v>1303</v>
      </c>
      <c r="J644" s="250"/>
      <c r="K644" s="196">
        <v>0</v>
      </c>
      <c r="L644" s="196">
        <v>0</v>
      </c>
      <c r="M644" s="196">
        <f t="shared" si="162"/>
        <v>0</v>
      </c>
      <c r="N644" s="172">
        <v>4910</v>
      </c>
    </row>
    <row r="645" spans="1:14" hidden="1" x14ac:dyDescent="0.25">
      <c r="A645" s="27">
        <f t="shared" si="149"/>
        <v>3132</v>
      </c>
      <c r="B645" s="28" t="str">
        <f t="shared" si="139"/>
        <v xml:space="preserve"> </v>
      </c>
      <c r="C645" s="35" t="str">
        <f t="shared" si="150"/>
        <v xml:space="preserve">  </v>
      </c>
      <c r="D645" s="35" t="str">
        <f t="shared" si="151"/>
        <v xml:space="preserve">  </v>
      </c>
      <c r="E645" s="36" t="s">
        <v>195</v>
      </c>
      <c r="F645" s="152">
        <v>54</v>
      </c>
      <c r="G645" s="173">
        <v>3132</v>
      </c>
      <c r="H645" s="179"/>
      <c r="I645" s="179">
        <v>1304</v>
      </c>
      <c r="J645" s="250"/>
      <c r="K645" s="196">
        <v>0</v>
      </c>
      <c r="L645" s="196">
        <v>0</v>
      </c>
      <c r="M645" s="196">
        <f t="shared" si="162"/>
        <v>0</v>
      </c>
      <c r="N645" s="172">
        <v>5410</v>
      </c>
    </row>
    <row r="646" spans="1:14" hidden="1" x14ac:dyDescent="0.25">
      <c r="A646" s="27">
        <f t="shared" si="149"/>
        <v>3132</v>
      </c>
      <c r="B646" s="28" t="str">
        <f t="shared" si="139"/>
        <v xml:space="preserve"> </v>
      </c>
      <c r="C646" s="35" t="str">
        <f t="shared" si="150"/>
        <v xml:space="preserve">  </v>
      </c>
      <c r="D646" s="35" t="str">
        <f t="shared" si="151"/>
        <v xml:space="preserve">  </v>
      </c>
      <c r="E646" s="36" t="s">
        <v>195</v>
      </c>
      <c r="F646" s="152">
        <v>62</v>
      </c>
      <c r="G646" s="173">
        <v>3132</v>
      </c>
      <c r="H646" s="179"/>
      <c r="I646" s="179">
        <v>1305</v>
      </c>
      <c r="J646" s="250"/>
      <c r="K646" s="196">
        <v>0</v>
      </c>
      <c r="L646" s="196">
        <v>0</v>
      </c>
      <c r="M646" s="196">
        <f t="shared" si="162"/>
        <v>0</v>
      </c>
      <c r="N646" s="172">
        <v>6210</v>
      </c>
    </row>
    <row r="647" spans="1:14" hidden="1" x14ac:dyDescent="0.25">
      <c r="A647" s="27">
        <f t="shared" si="149"/>
        <v>3132</v>
      </c>
      <c r="B647" s="28" t="str">
        <f t="shared" si="139"/>
        <v xml:space="preserve"> </v>
      </c>
      <c r="C647" s="35" t="str">
        <f t="shared" si="150"/>
        <v xml:space="preserve">  </v>
      </c>
      <c r="D647" s="35" t="str">
        <f t="shared" si="151"/>
        <v xml:space="preserve">  </v>
      </c>
      <c r="E647" s="36" t="s">
        <v>195</v>
      </c>
      <c r="F647" s="152">
        <v>72</v>
      </c>
      <c r="G647" s="173">
        <v>3132</v>
      </c>
      <c r="H647" s="179"/>
      <c r="I647" s="179">
        <v>1306</v>
      </c>
      <c r="J647" s="250"/>
      <c r="K647" s="196">
        <v>0</v>
      </c>
      <c r="L647" s="196">
        <v>0</v>
      </c>
      <c r="M647" s="196">
        <f t="shared" si="162"/>
        <v>0</v>
      </c>
      <c r="N647" s="172">
        <v>7210</v>
      </c>
    </row>
    <row r="648" spans="1:14" hidden="1" x14ac:dyDescent="0.25">
      <c r="A648" s="27">
        <f t="shared" si="149"/>
        <v>3132</v>
      </c>
      <c r="B648" s="28" t="str">
        <f t="shared" si="139"/>
        <v xml:space="preserve"> </v>
      </c>
      <c r="C648" s="35" t="str">
        <f t="shared" si="150"/>
        <v xml:space="preserve">  </v>
      </c>
      <c r="D648" s="35" t="str">
        <f t="shared" si="151"/>
        <v xml:space="preserve">  </v>
      </c>
      <c r="E648" s="36" t="s">
        <v>195</v>
      </c>
      <c r="F648" s="152">
        <v>82</v>
      </c>
      <c r="G648" s="173">
        <v>3132</v>
      </c>
      <c r="H648" s="179"/>
      <c r="I648" s="179">
        <v>1307</v>
      </c>
      <c r="J648" s="251"/>
      <c r="K648" s="196">
        <v>0</v>
      </c>
      <c r="L648" s="196">
        <v>0</v>
      </c>
      <c r="M648" s="196">
        <f t="shared" si="162"/>
        <v>0</v>
      </c>
      <c r="N648" s="172">
        <v>8210</v>
      </c>
    </row>
    <row r="649" spans="1:14" hidden="1" x14ac:dyDescent="0.25">
      <c r="A649" s="27">
        <f t="shared" si="149"/>
        <v>3133</v>
      </c>
      <c r="B649" s="28" t="str">
        <f t="shared" si="139"/>
        <v xml:space="preserve"> </v>
      </c>
      <c r="C649" s="35" t="str">
        <f t="shared" si="150"/>
        <v xml:space="preserve">  </v>
      </c>
      <c r="D649" s="35" t="str">
        <f t="shared" si="151"/>
        <v xml:space="preserve">  </v>
      </c>
      <c r="E649" s="36" t="s">
        <v>195</v>
      </c>
      <c r="F649" s="152">
        <v>32</v>
      </c>
      <c r="G649" s="173">
        <v>3133</v>
      </c>
      <c r="H649" s="179"/>
      <c r="I649" s="179">
        <v>1308</v>
      </c>
      <c r="J649" s="249" t="s">
        <v>210</v>
      </c>
      <c r="K649" s="196">
        <v>0</v>
      </c>
      <c r="L649" s="196">
        <v>0</v>
      </c>
      <c r="M649" s="196">
        <f t="shared" si="162"/>
        <v>0</v>
      </c>
      <c r="N649" s="172">
        <v>3210</v>
      </c>
    </row>
    <row r="650" spans="1:14" hidden="1" x14ac:dyDescent="0.25">
      <c r="A650" s="27">
        <f t="shared" si="149"/>
        <v>3133</v>
      </c>
      <c r="B650" s="28" t="str">
        <f t="shared" si="139"/>
        <v xml:space="preserve"> </v>
      </c>
      <c r="C650" s="35" t="str">
        <f t="shared" si="150"/>
        <v xml:space="preserve">  </v>
      </c>
      <c r="D650" s="35" t="str">
        <f t="shared" si="151"/>
        <v xml:space="preserve">  </v>
      </c>
      <c r="E650" s="36" t="s">
        <v>195</v>
      </c>
      <c r="F650" s="152">
        <v>49</v>
      </c>
      <c r="G650" s="173">
        <v>3133</v>
      </c>
      <c r="H650" s="179"/>
      <c r="I650" s="179">
        <v>1309</v>
      </c>
      <c r="J650" s="250"/>
      <c r="K650" s="196">
        <v>0</v>
      </c>
      <c r="L650" s="196">
        <v>0</v>
      </c>
      <c r="M650" s="196">
        <f t="shared" si="162"/>
        <v>0</v>
      </c>
      <c r="N650" s="172">
        <v>4910</v>
      </c>
    </row>
    <row r="651" spans="1:14" hidden="1" x14ac:dyDescent="0.25">
      <c r="A651" s="27">
        <f t="shared" si="149"/>
        <v>3133</v>
      </c>
      <c r="B651" s="28" t="str">
        <f t="shared" si="139"/>
        <v xml:space="preserve"> </v>
      </c>
      <c r="C651" s="35" t="str">
        <f t="shared" ref="C651:C655" si="163">IF(H651&gt;0,LEFT(E651,3),"  ")</f>
        <v xml:space="preserve">  </v>
      </c>
      <c r="D651" s="35" t="str">
        <f t="shared" ref="D651:D655" si="164">IF(H651&gt;0,LEFT(E651,4),"  ")</f>
        <v xml:space="preserve">  </v>
      </c>
      <c r="E651" s="36" t="s">
        <v>195</v>
      </c>
      <c r="F651" s="152">
        <v>54</v>
      </c>
      <c r="G651" s="173">
        <v>3133</v>
      </c>
      <c r="H651" s="179"/>
      <c r="I651" s="179">
        <v>1310</v>
      </c>
      <c r="J651" s="250"/>
      <c r="K651" s="196">
        <v>0</v>
      </c>
      <c r="L651" s="196">
        <v>0</v>
      </c>
      <c r="M651" s="196">
        <f t="shared" si="162"/>
        <v>0</v>
      </c>
      <c r="N651" s="172">
        <v>5410</v>
      </c>
    </row>
    <row r="652" spans="1:14" hidden="1" x14ac:dyDescent="0.25">
      <c r="A652" s="27">
        <f t="shared" si="149"/>
        <v>3133</v>
      </c>
      <c r="B652" s="28" t="str">
        <f t="shared" si="139"/>
        <v xml:space="preserve"> </v>
      </c>
      <c r="C652" s="35" t="str">
        <f t="shared" si="163"/>
        <v xml:space="preserve">  </v>
      </c>
      <c r="D652" s="35" t="str">
        <f t="shared" si="164"/>
        <v xml:space="preserve">  </v>
      </c>
      <c r="E652" s="36" t="s">
        <v>195</v>
      </c>
      <c r="F652" s="152">
        <v>62</v>
      </c>
      <c r="G652" s="173">
        <v>3133</v>
      </c>
      <c r="H652" s="179"/>
      <c r="I652" s="179">
        <v>1311</v>
      </c>
      <c r="J652" s="250"/>
      <c r="K652" s="196">
        <v>0</v>
      </c>
      <c r="L652" s="196">
        <v>0</v>
      </c>
      <c r="M652" s="196">
        <f t="shared" si="162"/>
        <v>0</v>
      </c>
      <c r="N652" s="172">
        <v>6210</v>
      </c>
    </row>
    <row r="653" spans="1:14" hidden="1" x14ac:dyDescent="0.25">
      <c r="A653" s="27">
        <f t="shared" si="149"/>
        <v>3133</v>
      </c>
      <c r="B653" s="28" t="str">
        <f t="shared" si="139"/>
        <v xml:space="preserve"> </v>
      </c>
      <c r="C653" s="35" t="str">
        <f t="shared" si="163"/>
        <v xml:space="preserve">  </v>
      </c>
      <c r="D653" s="35" t="str">
        <f t="shared" si="164"/>
        <v xml:space="preserve">  </v>
      </c>
      <c r="E653" s="36" t="s">
        <v>195</v>
      </c>
      <c r="F653" s="152">
        <v>72</v>
      </c>
      <c r="G653" s="173">
        <v>3133</v>
      </c>
      <c r="H653" s="179"/>
      <c r="I653" s="179">
        <v>1312</v>
      </c>
      <c r="J653" s="250"/>
      <c r="K653" s="196">
        <v>0</v>
      </c>
      <c r="L653" s="196">
        <v>0</v>
      </c>
      <c r="M653" s="196">
        <f t="shared" si="162"/>
        <v>0</v>
      </c>
      <c r="N653" s="172">
        <v>7210</v>
      </c>
    </row>
    <row r="654" spans="1:14" hidden="1" x14ac:dyDescent="0.25">
      <c r="A654" s="27">
        <f t="shared" si="149"/>
        <v>3133</v>
      </c>
      <c r="B654" s="28" t="str">
        <f t="shared" si="139"/>
        <v xml:space="preserve"> </v>
      </c>
      <c r="C654" s="35" t="str">
        <f t="shared" si="163"/>
        <v xml:space="preserve">  </v>
      </c>
      <c r="D654" s="35" t="str">
        <f t="shared" si="164"/>
        <v xml:space="preserve">  </v>
      </c>
      <c r="E654" s="36" t="s">
        <v>195</v>
      </c>
      <c r="F654" s="152">
        <v>82</v>
      </c>
      <c r="G654" s="173">
        <v>3133</v>
      </c>
      <c r="H654" s="179"/>
      <c r="I654" s="179">
        <v>1313</v>
      </c>
      <c r="J654" s="251"/>
      <c r="K654" s="196">
        <v>0</v>
      </c>
      <c r="L654" s="196">
        <v>0</v>
      </c>
      <c r="M654" s="196">
        <f t="shared" si="162"/>
        <v>0</v>
      </c>
      <c r="N654" s="172">
        <v>8210</v>
      </c>
    </row>
    <row r="655" spans="1:14" hidden="1" x14ac:dyDescent="0.25">
      <c r="A655" s="27">
        <f t="shared" si="149"/>
        <v>32</v>
      </c>
      <c r="B655" s="28" t="str">
        <f t="shared" si="139"/>
        <v xml:space="preserve"> </v>
      </c>
      <c r="C655" s="35" t="str">
        <f t="shared" si="163"/>
        <v xml:space="preserve">  </v>
      </c>
      <c r="D655" s="35" t="str">
        <f t="shared" si="164"/>
        <v xml:space="preserve">  </v>
      </c>
      <c r="E655" s="36"/>
      <c r="F655" s="152"/>
      <c r="G655" s="173">
        <v>32</v>
      </c>
      <c r="H655" s="174"/>
      <c r="I655" s="174"/>
      <c r="J655" s="192" t="s">
        <v>125</v>
      </c>
      <c r="K655" s="176">
        <f t="shared" ref="K655:M655" si="165">SUM(K656,K681,K718,K780,K773)</f>
        <v>0</v>
      </c>
      <c r="L655" s="176">
        <f t="shared" si="165"/>
        <v>0</v>
      </c>
      <c r="M655" s="176">
        <f t="shared" si="165"/>
        <v>0</v>
      </c>
      <c r="N655" s="172"/>
    </row>
    <row r="656" spans="1:14" hidden="1" x14ac:dyDescent="0.25">
      <c r="A656" s="27">
        <f t="shared" si="149"/>
        <v>321</v>
      </c>
      <c r="B656" s="28" t="str">
        <f t="shared" si="139"/>
        <v xml:space="preserve"> </v>
      </c>
      <c r="C656" s="35"/>
      <c r="D656" s="35"/>
      <c r="E656" s="36"/>
      <c r="F656" s="152"/>
      <c r="G656" s="173">
        <v>321</v>
      </c>
      <c r="H656" s="174"/>
      <c r="I656" s="174"/>
      <c r="J656" s="192" t="s">
        <v>126</v>
      </c>
      <c r="K656" s="176">
        <f>SUM(K657:K680)</f>
        <v>0</v>
      </c>
      <c r="L656" s="176">
        <f>SUM(L657:L680)</f>
        <v>0</v>
      </c>
      <c r="M656" s="176">
        <f t="shared" ref="M656" si="166">SUM(M657:M680)</f>
        <v>0</v>
      </c>
      <c r="N656" s="172"/>
    </row>
    <row r="657" spans="1:14" hidden="1" x14ac:dyDescent="0.25">
      <c r="A657" s="36" t="s">
        <v>195</v>
      </c>
      <c r="B657" s="28" t="str">
        <f t="shared" si="139"/>
        <v xml:space="preserve"> </v>
      </c>
      <c r="C657" s="36"/>
      <c r="D657" s="36"/>
      <c r="E657" s="36" t="s">
        <v>195</v>
      </c>
      <c r="F657" s="152">
        <v>32</v>
      </c>
      <c r="G657" s="173">
        <v>3211</v>
      </c>
      <c r="H657" s="179"/>
      <c r="I657" s="179">
        <v>1314</v>
      </c>
      <c r="J657" s="249" t="s">
        <v>127</v>
      </c>
      <c r="K657" s="196">
        <v>0</v>
      </c>
      <c r="L657" s="196">
        <v>0</v>
      </c>
      <c r="M657" s="196">
        <f t="shared" ref="M657:M680" si="167">K657+L657</f>
        <v>0</v>
      </c>
      <c r="N657" s="172">
        <v>3210</v>
      </c>
    </row>
    <row r="658" spans="1:14" hidden="1" x14ac:dyDescent="0.25">
      <c r="A658" s="27">
        <f t="shared" ref="A658:A662" si="168">G658</f>
        <v>3211</v>
      </c>
      <c r="B658" s="28" t="str">
        <f t="shared" si="139"/>
        <v xml:space="preserve"> </v>
      </c>
      <c r="C658" s="35" t="str">
        <f t="shared" ref="C658:C662" si="169">IF(H658&gt;0,LEFT(E658,3),"  ")</f>
        <v xml:space="preserve">  </v>
      </c>
      <c r="D658" s="35" t="str">
        <f t="shared" ref="D658:D662" si="170">IF(H658&gt;0,LEFT(E658,4),"  ")</f>
        <v xml:space="preserve">  </v>
      </c>
      <c r="E658" s="36" t="s">
        <v>195</v>
      </c>
      <c r="F658" s="152">
        <v>49</v>
      </c>
      <c r="G658" s="173">
        <v>3211</v>
      </c>
      <c r="H658" s="179"/>
      <c r="I658" s="179">
        <v>1315</v>
      </c>
      <c r="J658" s="250"/>
      <c r="K658" s="196">
        <v>0</v>
      </c>
      <c r="L658" s="196">
        <v>0</v>
      </c>
      <c r="M658" s="196">
        <f t="shared" si="167"/>
        <v>0</v>
      </c>
      <c r="N658" s="172">
        <v>4910</v>
      </c>
    </row>
    <row r="659" spans="1:14" hidden="1" x14ac:dyDescent="0.25">
      <c r="A659" s="27">
        <f t="shared" si="168"/>
        <v>3211</v>
      </c>
      <c r="B659" s="28" t="str">
        <f t="shared" si="139"/>
        <v xml:space="preserve"> </v>
      </c>
      <c r="C659" s="35" t="str">
        <f t="shared" si="169"/>
        <v xml:space="preserve">  </v>
      </c>
      <c r="D659" s="35" t="str">
        <f t="shared" si="170"/>
        <v xml:space="preserve">  </v>
      </c>
      <c r="E659" s="36" t="s">
        <v>195</v>
      </c>
      <c r="F659" s="152">
        <v>54</v>
      </c>
      <c r="G659" s="173">
        <v>3211</v>
      </c>
      <c r="H659" s="179"/>
      <c r="I659" s="179">
        <v>1316</v>
      </c>
      <c r="J659" s="250"/>
      <c r="K659" s="196">
        <v>0</v>
      </c>
      <c r="L659" s="196">
        <v>0</v>
      </c>
      <c r="M659" s="196">
        <f t="shared" si="167"/>
        <v>0</v>
      </c>
      <c r="N659" s="172">
        <v>5410</v>
      </c>
    </row>
    <row r="660" spans="1:14" hidden="1" x14ac:dyDescent="0.25">
      <c r="A660" s="27">
        <f t="shared" si="168"/>
        <v>3211</v>
      </c>
      <c r="B660" s="28" t="str">
        <f t="shared" si="139"/>
        <v xml:space="preserve"> </v>
      </c>
      <c r="C660" s="35" t="str">
        <f t="shared" si="169"/>
        <v xml:space="preserve">  </v>
      </c>
      <c r="D660" s="35" t="str">
        <f t="shared" si="170"/>
        <v xml:space="preserve">  </v>
      </c>
      <c r="E660" s="36" t="s">
        <v>195</v>
      </c>
      <c r="F660" s="152">
        <v>62</v>
      </c>
      <c r="G660" s="173">
        <v>3211</v>
      </c>
      <c r="H660" s="179"/>
      <c r="I660" s="179">
        <v>1317</v>
      </c>
      <c r="J660" s="250"/>
      <c r="K660" s="196">
        <v>0</v>
      </c>
      <c r="L660" s="196">
        <v>0</v>
      </c>
      <c r="M660" s="196">
        <f t="shared" si="167"/>
        <v>0</v>
      </c>
      <c r="N660" s="172">
        <v>6210</v>
      </c>
    </row>
    <row r="661" spans="1:14" hidden="1" x14ac:dyDescent="0.25">
      <c r="A661" s="27">
        <f t="shared" si="168"/>
        <v>3211</v>
      </c>
      <c r="B661" s="28" t="str">
        <f t="shared" si="139"/>
        <v xml:space="preserve"> </v>
      </c>
      <c r="C661" s="35" t="str">
        <f t="shared" si="169"/>
        <v xml:space="preserve">  </v>
      </c>
      <c r="D661" s="35" t="str">
        <f t="shared" si="170"/>
        <v xml:space="preserve">  </v>
      </c>
      <c r="E661" s="36" t="s">
        <v>195</v>
      </c>
      <c r="F661" s="152">
        <v>72</v>
      </c>
      <c r="G661" s="173">
        <v>3211</v>
      </c>
      <c r="H661" s="179"/>
      <c r="I661" s="179">
        <v>1318</v>
      </c>
      <c r="J661" s="250"/>
      <c r="K661" s="196">
        <v>0</v>
      </c>
      <c r="L661" s="196">
        <v>0</v>
      </c>
      <c r="M661" s="196">
        <f t="shared" si="167"/>
        <v>0</v>
      </c>
      <c r="N661" s="172">
        <v>7210</v>
      </c>
    </row>
    <row r="662" spans="1:14" hidden="1" x14ac:dyDescent="0.25">
      <c r="A662" s="27">
        <f t="shared" si="168"/>
        <v>3211</v>
      </c>
      <c r="B662" s="28" t="str">
        <f t="shared" si="139"/>
        <v xml:space="preserve"> </v>
      </c>
      <c r="C662" s="35" t="str">
        <f t="shared" si="169"/>
        <v xml:space="preserve">  </v>
      </c>
      <c r="D662" s="35" t="str">
        <f t="shared" si="170"/>
        <v xml:space="preserve">  </v>
      </c>
      <c r="E662" s="36" t="s">
        <v>195</v>
      </c>
      <c r="F662" s="152">
        <v>82</v>
      </c>
      <c r="G662" s="173">
        <v>3211</v>
      </c>
      <c r="H662" s="179"/>
      <c r="I662" s="179">
        <v>1319</v>
      </c>
      <c r="J662" s="251"/>
      <c r="K662" s="196">
        <v>0</v>
      </c>
      <c r="L662" s="196">
        <v>0</v>
      </c>
      <c r="M662" s="196">
        <f t="shared" si="167"/>
        <v>0</v>
      </c>
      <c r="N662" s="172">
        <v>8210</v>
      </c>
    </row>
    <row r="663" spans="1:14" hidden="1" x14ac:dyDescent="0.25">
      <c r="A663" s="36" t="s">
        <v>195</v>
      </c>
      <c r="B663" s="28" t="str">
        <f t="shared" si="139"/>
        <v xml:space="preserve"> </v>
      </c>
      <c r="C663" s="36"/>
      <c r="D663" s="36"/>
      <c r="E663" s="36" t="s">
        <v>195</v>
      </c>
      <c r="F663" s="152">
        <v>32</v>
      </c>
      <c r="G663" s="173">
        <v>3212</v>
      </c>
      <c r="H663" s="179"/>
      <c r="I663" s="179">
        <v>1320</v>
      </c>
      <c r="J663" s="249" t="s">
        <v>128</v>
      </c>
      <c r="K663" s="196">
        <v>0</v>
      </c>
      <c r="L663" s="196">
        <v>0</v>
      </c>
      <c r="M663" s="196">
        <f t="shared" si="167"/>
        <v>0</v>
      </c>
      <c r="N663" s="172">
        <v>3210</v>
      </c>
    </row>
    <row r="664" spans="1:14" hidden="1" x14ac:dyDescent="0.25">
      <c r="A664" s="27">
        <f t="shared" ref="A664:A668" si="171">G664</f>
        <v>3212</v>
      </c>
      <c r="B664" s="28" t="str">
        <f t="shared" si="139"/>
        <v xml:space="preserve"> </v>
      </c>
      <c r="C664" s="35" t="str">
        <f t="shared" ref="C664:C668" si="172">IF(H664&gt;0,LEFT(E664,3),"  ")</f>
        <v xml:space="preserve">  </v>
      </c>
      <c r="D664" s="35" t="str">
        <f t="shared" ref="D664:D668" si="173">IF(H664&gt;0,LEFT(E664,4),"  ")</f>
        <v xml:space="preserve">  </v>
      </c>
      <c r="E664" s="36" t="s">
        <v>195</v>
      </c>
      <c r="F664" s="152">
        <v>49</v>
      </c>
      <c r="G664" s="173">
        <v>3212</v>
      </c>
      <c r="H664" s="179"/>
      <c r="I664" s="179">
        <v>1321</v>
      </c>
      <c r="J664" s="250"/>
      <c r="K664" s="196">
        <v>0</v>
      </c>
      <c r="L664" s="196">
        <v>0</v>
      </c>
      <c r="M664" s="196">
        <f t="shared" si="167"/>
        <v>0</v>
      </c>
      <c r="N664" s="172">
        <v>4910</v>
      </c>
    </row>
    <row r="665" spans="1:14" hidden="1" x14ac:dyDescent="0.25">
      <c r="A665" s="27">
        <f t="shared" si="171"/>
        <v>3212</v>
      </c>
      <c r="B665" s="28" t="str">
        <f t="shared" si="139"/>
        <v xml:space="preserve"> </v>
      </c>
      <c r="C665" s="35" t="str">
        <f t="shared" si="172"/>
        <v xml:space="preserve">  </v>
      </c>
      <c r="D665" s="35" t="str">
        <f t="shared" si="173"/>
        <v xml:space="preserve">  </v>
      </c>
      <c r="E665" s="36" t="s">
        <v>195</v>
      </c>
      <c r="F665" s="152">
        <v>54</v>
      </c>
      <c r="G665" s="173">
        <v>3212</v>
      </c>
      <c r="H665" s="179"/>
      <c r="I665" s="179">
        <v>1322</v>
      </c>
      <c r="J665" s="250"/>
      <c r="K665" s="196">
        <v>0</v>
      </c>
      <c r="L665" s="196">
        <v>0</v>
      </c>
      <c r="M665" s="196">
        <f t="shared" si="167"/>
        <v>0</v>
      </c>
      <c r="N665" s="172">
        <v>5410</v>
      </c>
    </row>
    <row r="666" spans="1:14" hidden="1" x14ac:dyDescent="0.25">
      <c r="A666" s="27">
        <f t="shared" si="171"/>
        <v>3212</v>
      </c>
      <c r="B666" s="28" t="str">
        <f t="shared" si="139"/>
        <v xml:space="preserve"> </v>
      </c>
      <c r="C666" s="35" t="str">
        <f t="shared" si="172"/>
        <v xml:space="preserve">  </v>
      </c>
      <c r="D666" s="35" t="str">
        <f t="shared" si="173"/>
        <v xml:space="preserve">  </v>
      </c>
      <c r="E666" s="36" t="s">
        <v>195</v>
      </c>
      <c r="F666" s="152">
        <v>62</v>
      </c>
      <c r="G666" s="173">
        <v>3212</v>
      </c>
      <c r="H666" s="179"/>
      <c r="I666" s="179">
        <v>1323</v>
      </c>
      <c r="J666" s="250"/>
      <c r="K666" s="196">
        <v>0</v>
      </c>
      <c r="L666" s="196">
        <v>0</v>
      </c>
      <c r="M666" s="196">
        <f t="shared" si="167"/>
        <v>0</v>
      </c>
      <c r="N666" s="172">
        <v>6210</v>
      </c>
    </row>
    <row r="667" spans="1:14" hidden="1" x14ac:dyDescent="0.25">
      <c r="A667" s="27">
        <f t="shared" si="171"/>
        <v>3212</v>
      </c>
      <c r="B667" s="28" t="str">
        <f t="shared" si="139"/>
        <v xml:space="preserve"> </v>
      </c>
      <c r="C667" s="35" t="str">
        <f t="shared" si="172"/>
        <v xml:space="preserve">  </v>
      </c>
      <c r="D667" s="35" t="str">
        <f t="shared" si="173"/>
        <v xml:space="preserve">  </v>
      </c>
      <c r="E667" s="36" t="s">
        <v>195</v>
      </c>
      <c r="F667" s="152">
        <v>72</v>
      </c>
      <c r="G667" s="173">
        <v>3212</v>
      </c>
      <c r="H667" s="179"/>
      <c r="I667" s="179">
        <v>1324</v>
      </c>
      <c r="J667" s="250"/>
      <c r="K667" s="196">
        <v>0</v>
      </c>
      <c r="L667" s="196">
        <v>0</v>
      </c>
      <c r="M667" s="196">
        <f t="shared" si="167"/>
        <v>0</v>
      </c>
      <c r="N667" s="172">
        <v>7210</v>
      </c>
    </row>
    <row r="668" spans="1:14" hidden="1" x14ac:dyDescent="0.25">
      <c r="A668" s="27">
        <f t="shared" si="171"/>
        <v>3212</v>
      </c>
      <c r="B668" s="28" t="str">
        <f t="shared" si="139"/>
        <v xml:space="preserve"> </v>
      </c>
      <c r="C668" s="35" t="str">
        <f t="shared" si="172"/>
        <v xml:space="preserve">  </v>
      </c>
      <c r="D668" s="35" t="str">
        <f t="shared" si="173"/>
        <v xml:space="preserve">  </v>
      </c>
      <c r="E668" s="36" t="s">
        <v>195</v>
      </c>
      <c r="F668" s="152">
        <v>82</v>
      </c>
      <c r="G668" s="173">
        <v>3212</v>
      </c>
      <c r="H668" s="179"/>
      <c r="I668" s="179">
        <v>1325</v>
      </c>
      <c r="J668" s="251"/>
      <c r="K668" s="196">
        <v>0</v>
      </c>
      <c r="L668" s="196">
        <v>0</v>
      </c>
      <c r="M668" s="196">
        <f t="shared" si="167"/>
        <v>0</v>
      </c>
      <c r="N668" s="172">
        <v>8210</v>
      </c>
    </row>
    <row r="669" spans="1:14" hidden="1" x14ac:dyDescent="0.25">
      <c r="A669" s="36" t="s">
        <v>195</v>
      </c>
      <c r="B669" s="28" t="str">
        <f t="shared" si="139"/>
        <v xml:space="preserve"> </v>
      </c>
      <c r="C669" s="36"/>
      <c r="D669" s="36"/>
      <c r="E669" s="36" t="s">
        <v>195</v>
      </c>
      <c r="F669" s="152">
        <v>32</v>
      </c>
      <c r="G669" s="173">
        <v>3213</v>
      </c>
      <c r="H669" s="179"/>
      <c r="I669" s="179">
        <v>1326</v>
      </c>
      <c r="J669" s="249" t="s">
        <v>129</v>
      </c>
      <c r="K669" s="196">
        <v>0</v>
      </c>
      <c r="L669" s="196">
        <v>0</v>
      </c>
      <c r="M669" s="196">
        <f t="shared" si="167"/>
        <v>0</v>
      </c>
      <c r="N669" s="172">
        <v>3210</v>
      </c>
    </row>
    <row r="670" spans="1:14" hidden="1" x14ac:dyDescent="0.25">
      <c r="A670" s="27">
        <f t="shared" ref="A670:A674" si="174">G670</f>
        <v>3213</v>
      </c>
      <c r="B670" s="28" t="str">
        <f t="shared" ref="B670:B778" si="175">IF(H670&gt;0,F670," ")</f>
        <v xml:space="preserve"> </v>
      </c>
      <c r="C670" s="35" t="str">
        <f t="shared" ref="C670:C674" si="176">IF(H670&gt;0,LEFT(E670,3),"  ")</f>
        <v xml:space="preserve">  </v>
      </c>
      <c r="D670" s="35" t="str">
        <f t="shared" ref="D670:D674" si="177">IF(H670&gt;0,LEFT(E670,4),"  ")</f>
        <v xml:space="preserve">  </v>
      </c>
      <c r="E670" s="36" t="s">
        <v>195</v>
      </c>
      <c r="F670" s="152">
        <v>49</v>
      </c>
      <c r="G670" s="173">
        <v>3213</v>
      </c>
      <c r="H670" s="179"/>
      <c r="I670" s="179">
        <v>1327</v>
      </c>
      <c r="J670" s="250"/>
      <c r="K670" s="196">
        <v>0</v>
      </c>
      <c r="L670" s="196">
        <v>0</v>
      </c>
      <c r="M670" s="196">
        <f t="shared" si="167"/>
        <v>0</v>
      </c>
      <c r="N670" s="172">
        <v>4910</v>
      </c>
    </row>
    <row r="671" spans="1:14" hidden="1" x14ac:dyDescent="0.25">
      <c r="A671" s="27">
        <f t="shared" si="174"/>
        <v>3213</v>
      </c>
      <c r="B671" s="28" t="str">
        <f t="shared" si="175"/>
        <v xml:space="preserve"> </v>
      </c>
      <c r="C671" s="35" t="str">
        <f t="shared" si="176"/>
        <v xml:space="preserve">  </v>
      </c>
      <c r="D671" s="35" t="str">
        <f t="shared" si="177"/>
        <v xml:space="preserve">  </v>
      </c>
      <c r="E671" s="36" t="s">
        <v>195</v>
      </c>
      <c r="F671" s="152">
        <v>54</v>
      </c>
      <c r="G671" s="173">
        <v>3213</v>
      </c>
      <c r="H671" s="179"/>
      <c r="I671" s="179">
        <v>1328</v>
      </c>
      <c r="J671" s="250"/>
      <c r="K671" s="196">
        <v>0</v>
      </c>
      <c r="L671" s="196">
        <v>0</v>
      </c>
      <c r="M671" s="196">
        <f t="shared" si="167"/>
        <v>0</v>
      </c>
      <c r="N671" s="172">
        <v>5410</v>
      </c>
    </row>
    <row r="672" spans="1:14" hidden="1" x14ac:dyDescent="0.25">
      <c r="A672" s="27">
        <f t="shared" si="174"/>
        <v>3213</v>
      </c>
      <c r="B672" s="28" t="str">
        <f t="shared" si="175"/>
        <v xml:space="preserve"> </v>
      </c>
      <c r="C672" s="35" t="str">
        <f t="shared" si="176"/>
        <v xml:space="preserve">  </v>
      </c>
      <c r="D672" s="35" t="str">
        <f t="shared" si="177"/>
        <v xml:space="preserve">  </v>
      </c>
      <c r="E672" s="36" t="s">
        <v>195</v>
      </c>
      <c r="F672" s="152">
        <v>62</v>
      </c>
      <c r="G672" s="173">
        <v>3213</v>
      </c>
      <c r="H672" s="179"/>
      <c r="I672" s="179">
        <v>1329</v>
      </c>
      <c r="J672" s="250"/>
      <c r="K672" s="196">
        <v>0</v>
      </c>
      <c r="L672" s="196">
        <v>0</v>
      </c>
      <c r="M672" s="196">
        <f t="shared" si="167"/>
        <v>0</v>
      </c>
      <c r="N672" s="172">
        <v>6210</v>
      </c>
    </row>
    <row r="673" spans="1:14" hidden="1" x14ac:dyDescent="0.25">
      <c r="A673" s="27">
        <f t="shared" si="174"/>
        <v>3213</v>
      </c>
      <c r="B673" s="28" t="str">
        <f t="shared" si="175"/>
        <v xml:space="preserve"> </v>
      </c>
      <c r="C673" s="35" t="str">
        <f t="shared" si="176"/>
        <v xml:space="preserve">  </v>
      </c>
      <c r="D673" s="35" t="str">
        <f t="shared" si="177"/>
        <v xml:space="preserve">  </v>
      </c>
      <c r="E673" s="36" t="s">
        <v>195</v>
      </c>
      <c r="F673" s="152">
        <v>72</v>
      </c>
      <c r="G673" s="173">
        <v>3213</v>
      </c>
      <c r="H673" s="179"/>
      <c r="I673" s="179">
        <v>1330</v>
      </c>
      <c r="J673" s="250"/>
      <c r="K673" s="196">
        <v>0</v>
      </c>
      <c r="L673" s="196">
        <v>0</v>
      </c>
      <c r="M673" s="196">
        <f t="shared" si="167"/>
        <v>0</v>
      </c>
      <c r="N673" s="172">
        <v>7210</v>
      </c>
    </row>
    <row r="674" spans="1:14" hidden="1" x14ac:dyDescent="0.25">
      <c r="A674" s="27">
        <f t="shared" si="174"/>
        <v>3213</v>
      </c>
      <c r="B674" s="28" t="str">
        <f t="shared" si="175"/>
        <v xml:space="preserve"> </v>
      </c>
      <c r="C674" s="35" t="str">
        <f t="shared" si="176"/>
        <v xml:space="preserve">  </v>
      </c>
      <c r="D674" s="35" t="str">
        <f t="shared" si="177"/>
        <v xml:space="preserve">  </v>
      </c>
      <c r="E674" s="36" t="s">
        <v>195</v>
      </c>
      <c r="F674" s="152">
        <v>82</v>
      </c>
      <c r="G674" s="173">
        <v>3213</v>
      </c>
      <c r="H674" s="179"/>
      <c r="I674" s="179">
        <v>1331</v>
      </c>
      <c r="J674" s="251"/>
      <c r="K674" s="196">
        <v>0</v>
      </c>
      <c r="L674" s="196">
        <v>0</v>
      </c>
      <c r="M674" s="196">
        <f t="shared" si="167"/>
        <v>0</v>
      </c>
      <c r="N674" s="172">
        <v>8210</v>
      </c>
    </row>
    <row r="675" spans="1:14" hidden="1" x14ac:dyDescent="0.25">
      <c r="A675" s="36" t="s">
        <v>195</v>
      </c>
      <c r="B675" s="28" t="str">
        <f t="shared" si="175"/>
        <v xml:space="preserve"> </v>
      </c>
      <c r="C675" s="36"/>
      <c r="D675" s="36"/>
      <c r="E675" s="36" t="s">
        <v>195</v>
      </c>
      <c r="F675" s="152">
        <v>32</v>
      </c>
      <c r="G675" s="173">
        <v>3214</v>
      </c>
      <c r="H675" s="179"/>
      <c r="I675" s="179">
        <v>1332</v>
      </c>
      <c r="J675" s="249" t="s">
        <v>130</v>
      </c>
      <c r="K675" s="196">
        <v>0</v>
      </c>
      <c r="L675" s="196">
        <v>0</v>
      </c>
      <c r="M675" s="196">
        <f t="shared" si="167"/>
        <v>0</v>
      </c>
      <c r="N675" s="172">
        <v>3210</v>
      </c>
    </row>
    <row r="676" spans="1:14" hidden="1" x14ac:dyDescent="0.25">
      <c r="A676" s="27">
        <f t="shared" ref="A676:A680" si="178">G676</f>
        <v>3214</v>
      </c>
      <c r="B676" s="28" t="str">
        <f t="shared" si="175"/>
        <v xml:space="preserve"> </v>
      </c>
      <c r="C676" s="35" t="str">
        <f t="shared" ref="C676:C680" si="179">IF(H676&gt;0,LEFT(E676,3),"  ")</f>
        <v xml:space="preserve">  </v>
      </c>
      <c r="D676" s="35" t="str">
        <f t="shared" ref="D676:D680" si="180">IF(H676&gt;0,LEFT(E676,4),"  ")</f>
        <v xml:space="preserve">  </v>
      </c>
      <c r="E676" s="36" t="s">
        <v>195</v>
      </c>
      <c r="F676" s="152">
        <v>49</v>
      </c>
      <c r="G676" s="173">
        <v>3214</v>
      </c>
      <c r="H676" s="179"/>
      <c r="I676" s="179">
        <v>1333</v>
      </c>
      <c r="J676" s="250"/>
      <c r="K676" s="196">
        <v>0</v>
      </c>
      <c r="L676" s="196">
        <v>0</v>
      </c>
      <c r="M676" s="196">
        <f t="shared" si="167"/>
        <v>0</v>
      </c>
      <c r="N676" s="172">
        <v>4910</v>
      </c>
    </row>
    <row r="677" spans="1:14" hidden="1" x14ac:dyDescent="0.25">
      <c r="A677" s="27">
        <f t="shared" si="178"/>
        <v>3214</v>
      </c>
      <c r="B677" s="28" t="str">
        <f t="shared" si="175"/>
        <v xml:space="preserve"> </v>
      </c>
      <c r="C677" s="35" t="str">
        <f t="shared" si="179"/>
        <v xml:space="preserve">  </v>
      </c>
      <c r="D677" s="35" t="str">
        <f t="shared" si="180"/>
        <v xml:space="preserve">  </v>
      </c>
      <c r="E677" s="36" t="s">
        <v>195</v>
      </c>
      <c r="F677" s="152">
        <v>54</v>
      </c>
      <c r="G677" s="173">
        <v>3214</v>
      </c>
      <c r="H677" s="179"/>
      <c r="I677" s="179">
        <v>1334</v>
      </c>
      <c r="J677" s="250"/>
      <c r="K677" s="196">
        <v>0</v>
      </c>
      <c r="L677" s="196">
        <v>0</v>
      </c>
      <c r="M677" s="196">
        <f t="shared" si="167"/>
        <v>0</v>
      </c>
      <c r="N677" s="172">
        <v>5410</v>
      </c>
    </row>
    <row r="678" spans="1:14" hidden="1" x14ac:dyDescent="0.25">
      <c r="A678" s="27">
        <f t="shared" si="178"/>
        <v>3214</v>
      </c>
      <c r="B678" s="28" t="str">
        <f t="shared" si="175"/>
        <v xml:space="preserve"> </v>
      </c>
      <c r="C678" s="35" t="str">
        <f t="shared" si="179"/>
        <v xml:space="preserve">  </v>
      </c>
      <c r="D678" s="35" t="str">
        <f t="shared" si="180"/>
        <v xml:space="preserve">  </v>
      </c>
      <c r="E678" s="36" t="s">
        <v>195</v>
      </c>
      <c r="F678" s="152">
        <v>62</v>
      </c>
      <c r="G678" s="173">
        <v>3214</v>
      </c>
      <c r="H678" s="179"/>
      <c r="I678" s="179">
        <v>1335</v>
      </c>
      <c r="J678" s="250"/>
      <c r="K678" s="196">
        <v>0</v>
      </c>
      <c r="L678" s="196">
        <v>0</v>
      </c>
      <c r="M678" s="196">
        <f t="shared" si="167"/>
        <v>0</v>
      </c>
      <c r="N678" s="172">
        <v>6210</v>
      </c>
    </row>
    <row r="679" spans="1:14" hidden="1" x14ac:dyDescent="0.25">
      <c r="A679" s="27">
        <f t="shared" si="178"/>
        <v>3214</v>
      </c>
      <c r="B679" s="28" t="str">
        <f t="shared" si="175"/>
        <v xml:space="preserve"> </v>
      </c>
      <c r="C679" s="35" t="str">
        <f t="shared" si="179"/>
        <v xml:space="preserve">  </v>
      </c>
      <c r="D679" s="35" t="str">
        <f t="shared" si="180"/>
        <v xml:space="preserve">  </v>
      </c>
      <c r="E679" s="36" t="s">
        <v>195</v>
      </c>
      <c r="F679" s="152">
        <v>72</v>
      </c>
      <c r="G679" s="173">
        <v>3214</v>
      </c>
      <c r="H679" s="179"/>
      <c r="I679" s="179">
        <v>1336</v>
      </c>
      <c r="J679" s="250"/>
      <c r="K679" s="196">
        <v>0</v>
      </c>
      <c r="L679" s="196">
        <v>0</v>
      </c>
      <c r="M679" s="196">
        <f t="shared" si="167"/>
        <v>0</v>
      </c>
      <c r="N679" s="172">
        <v>7210</v>
      </c>
    </row>
    <row r="680" spans="1:14" hidden="1" x14ac:dyDescent="0.25">
      <c r="A680" s="27">
        <f t="shared" si="178"/>
        <v>3214</v>
      </c>
      <c r="B680" s="28" t="str">
        <f t="shared" si="175"/>
        <v xml:space="preserve"> </v>
      </c>
      <c r="C680" s="35" t="str">
        <f t="shared" si="179"/>
        <v xml:space="preserve">  </v>
      </c>
      <c r="D680" s="35" t="str">
        <f t="shared" si="180"/>
        <v xml:space="preserve">  </v>
      </c>
      <c r="E680" s="36" t="s">
        <v>195</v>
      </c>
      <c r="F680" s="152">
        <v>82</v>
      </c>
      <c r="G680" s="173">
        <v>3214</v>
      </c>
      <c r="H680" s="179"/>
      <c r="I680" s="179">
        <v>1337</v>
      </c>
      <c r="J680" s="251"/>
      <c r="K680" s="196">
        <v>0</v>
      </c>
      <c r="L680" s="196">
        <v>0</v>
      </c>
      <c r="M680" s="196">
        <f t="shared" si="167"/>
        <v>0</v>
      </c>
      <c r="N680" s="172">
        <v>8210</v>
      </c>
    </row>
    <row r="681" spans="1:14" hidden="1" x14ac:dyDescent="0.25">
      <c r="A681" s="36" t="s">
        <v>195</v>
      </c>
      <c r="B681" s="28" t="str">
        <f t="shared" si="175"/>
        <v xml:space="preserve"> </v>
      </c>
      <c r="C681" s="36"/>
      <c r="D681" s="36"/>
      <c r="E681" s="36"/>
      <c r="F681" s="152"/>
      <c r="G681" s="173">
        <v>322</v>
      </c>
      <c r="H681" s="174"/>
      <c r="I681" s="174"/>
      <c r="J681" s="192" t="s">
        <v>131</v>
      </c>
      <c r="K681" s="176">
        <f>SUM(K682:K717)</f>
        <v>0</v>
      </c>
      <c r="L681" s="176">
        <f>SUM(L682:L717)</f>
        <v>0</v>
      </c>
      <c r="M681" s="176">
        <f t="shared" ref="M681" si="181">SUM(M682:M717)</f>
        <v>0</v>
      </c>
      <c r="N681" s="172"/>
    </row>
    <row r="682" spans="1:14" hidden="1" x14ac:dyDescent="0.25">
      <c r="A682" s="27">
        <f t="shared" ref="A682:A686" si="182">G682</f>
        <v>3221</v>
      </c>
      <c r="B682" s="28" t="str">
        <f t="shared" si="175"/>
        <v xml:space="preserve"> </v>
      </c>
      <c r="C682" s="35" t="str">
        <f t="shared" ref="C682:C686" si="183">IF(H682&gt;0,LEFT(E682,3),"  ")</f>
        <v xml:space="preserve">  </v>
      </c>
      <c r="D682" s="35" t="str">
        <f t="shared" ref="D682:D686" si="184">IF(H682&gt;0,LEFT(E682,4),"  ")</f>
        <v xml:space="preserve">  </v>
      </c>
      <c r="E682" s="36" t="s">
        <v>195</v>
      </c>
      <c r="F682" s="152">
        <v>32</v>
      </c>
      <c r="G682" s="173">
        <v>3221</v>
      </c>
      <c r="H682" s="179"/>
      <c r="I682" s="179">
        <v>1338</v>
      </c>
      <c r="J682" s="249" t="s">
        <v>132</v>
      </c>
      <c r="K682" s="196">
        <v>0</v>
      </c>
      <c r="L682" s="196">
        <v>0</v>
      </c>
      <c r="M682" s="196">
        <f t="shared" ref="M682:M717" si="185">K682+L682</f>
        <v>0</v>
      </c>
      <c r="N682" s="172">
        <v>3210</v>
      </c>
    </row>
    <row r="683" spans="1:14" hidden="1" x14ac:dyDescent="0.25">
      <c r="A683" s="27">
        <f t="shared" si="182"/>
        <v>3221</v>
      </c>
      <c r="B683" s="28" t="str">
        <f t="shared" si="175"/>
        <v xml:space="preserve"> </v>
      </c>
      <c r="C683" s="35" t="str">
        <f t="shared" si="183"/>
        <v xml:space="preserve">  </v>
      </c>
      <c r="D683" s="35" t="str">
        <f t="shared" si="184"/>
        <v xml:space="preserve">  </v>
      </c>
      <c r="E683" s="36" t="s">
        <v>195</v>
      </c>
      <c r="F683" s="152">
        <v>49</v>
      </c>
      <c r="G683" s="173">
        <v>3221</v>
      </c>
      <c r="H683" s="179"/>
      <c r="I683" s="179">
        <v>1339</v>
      </c>
      <c r="J683" s="250"/>
      <c r="K683" s="196">
        <v>0</v>
      </c>
      <c r="L683" s="196">
        <v>0</v>
      </c>
      <c r="M683" s="196">
        <f t="shared" si="185"/>
        <v>0</v>
      </c>
      <c r="N683" s="172">
        <v>4910</v>
      </c>
    </row>
    <row r="684" spans="1:14" hidden="1" x14ac:dyDescent="0.25">
      <c r="A684" s="27">
        <f t="shared" si="182"/>
        <v>3221</v>
      </c>
      <c r="B684" s="28" t="str">
        <f t="shared" si="175"/>
        <v xml:space="preserve"> </v>
      </c>
      <c r="C684" s="35" t="str">
        <f t="shared" si="183"/>
        <v xml:space="preserve">  </v>
      </c>
      <c r="D684" s="35" t="str">
        <f t="shared" si="184"/>
        <v xml:space="preserve">  </v>
      </c>
      <c r="E684" s="36" t="s">
        <v>195</v>
      </c>
      <c r="F684" s="152">
        <v>54</v>
      </c>
      <c r="G684" s="173">
        <v>3221</v>
      </c>
      <c r="H684" s="179"/>
      <c r="I684" s="179">
        <v>1340</v>
      </c>
      <c r="J684" s="250"/>
      <c r="K684" s="196">
        <v>0</v>
      </c>
      <c r="L684" s="196">
        <v>0</v>
      </c>
      <c r="M684" s="196">
        <f t="shared" si="185"/>
        <v>0</v>
      </c>
      <c r="N684" s="172">
        <v>5410</v>
      </c>
    </row>
    <row r="685" spans="1:14" hidden="1" x14ac:dyDescent="0.25">
      <c r="A685" s="27">
        <f t="shared" si="182"/>
        <v>3221</v>
      </c>
      <c r="B685" s="28" t="str">
        <f t="shared" si="175"/>
        <v xml:space="preserve"> </v>
      </c>
      <c r="C685" s="35" t="str">
        <f t="shared" si="183"/>
        <v xml:space="preserve">  </v>
      </c>
      <c r="D685" s="35" t="str">
        <f t="shared" si="184"/>
        <v xml:space="preserve">  </v>
      </c>
      <c r="E685" s="36" t="s">
        <v>195</v>
      </c>
      <c r="F685" s="152">
        <v>62</v>
      </c>
      <c r="G685" s="173">
        <v>3221</v>
      </c>
      <c r="H685" s="179"/>
      <c r="I685" s="179">
        <v>1341</v>
      </c>
      <c r="J685" s="250"/>
      <c r="K685" s="196">
        <v>0</v>
      </c>
      <c r="L685" s="196">
        <v>0</v>
      </c>
      <c r="M685" s="196">
        <f t="shared" si="185"/>
        <v>0</v>
      </c>
      <c r="N685" s="172">
        <v>6210</v>
      </c>
    </row>
    <row r="686" spans="1:14" hidden="1" x14ac:dyDescent="0.25">
      <c r="A686" s="27">
        <f t="shared" si="182"/>
        <v>3221</v>
      </c>
      <c r="B686" s="28" t="str">
        <f t="shared" si="175"/>
        <v xml:space="preserve"> </v>
      </c>
      <c r="C686" s="35" t="str">
        <f t="shared" si="183"/>
        <v xml:space="preserve">  </v>
      </c>
      <c r="D686" s="35" t="str">
        <f t="shared" si="184"/>
        <v xml:space="preserve">  </v>
      </c>
      <c r="E686" s="36" t="s">
        <v>195</v>
      </c>
      <c r="F686" s="152">
        <v>72</v>
      </c>
      <c r="G686" s="173">
        <v>3221</v>
      </c>
      <c r="H686" s="179"/>
      <c r="I686" s="179">
        <v>1342</v>
      </c>
      <c r="J686" s="250"/>
      <c r="K686" s="196">
        <v>0</v>
      </c>
      <c r="L686" s="196">
        <v>0</v>
      </c>
      <c r="M686" s="196">
        <f t="shared" si="185"/>
        <v>0</v>
      </c>
      <c r="N686" s="172">
        <v>7210</v>
      </c>
    </row>
    <row r="687" spans="1:14" hidden="1" x14ac:dyDescent="0.25">
      <c r="A687" s="36" t="s">
        <v>195</v>
      </c>
      <c r="B687" s="28" t="str">
        <f t="shared" si="175"/>
        <v xml:space="preserve"> </v>
      </c>
      <c r="C687" s="36"/>
      <c r="D687" s="36"/>
      <c r="E687" s="36" t="s">
        <v>195</v>
      </c>
      <c r="F687" s="152">
        <v>82</v>
      </c>
      <c r="G687" s="173">
        <v>3221</v>
      </c>
      <c r="H687" s="179"/>
      <c r="I687" s="179">
        <v>1343</v>
      </c>
      <c r="J687" s="251"/>
      <c r="K687" s="196">
        <v>0</v>
      </c>
      <c r="L687" s="196">
        <v>0</v>
      </c>
      <c r="M687" s="196">
        <f t="shared" si="185"/>
        <v>0</v>
      </c>
      <c r="N687" s="172">
        <v>8210</v>
      </c>
    </row>
    <row r="688" spans="1:14" hidden="1" x14ac:dyDescent="0.25">
      <c r="A688" s="27">
        <f t="shared" ref="A688:A692" si="186">G688</f>
        <v>3222</v>
      </c>
      <c r="B688" s="28" t="str">
        <f t="shared" si="175"/>
        <v xml:space="preserve"> </v>
      </c>
      <c r="C688" s="35" t="str">
        <f t="shared" ref="C688:C692" si="187">IF(H688&gt;0,LEFT(E688,3),"  ")</f>
        <v xml:space="preserve">  </v>
      </c>
      <c r="D688" s="35" t="str">
        <f t="shared" ref="D688:D692" si="188">IF(H688&gt;0,LEFT(E688,4),"  ")</f>
        <v xml:space="preserve">  </v>
      </c>
      <c r="E688" s="36" t="s">
        <v>195</v>
      </c>
      <c r="F688" s="152">
        <v>32</v>
      </c>
      <c r="G688" s="173">
        <v>3222</v>
      </c>
      <c r="H688" s="179"/>
      <c r="I688" s="179">
        <v>1344</v>
      </c>
      <c r="J688" s="249" t="s">
        <v>133</v>
      </c>
      <c r="K688" s="196">
        <v>0</v>
      </c>
      <c r="L688" s="196">
        <v>0</v>
      </c>
      <c r="M688" s="196">
        <f t="shared" si="185"/>
        <v>0</v>
      </c>
      <c r="N688" s="172">
        <v>3210</v>
      </c>
    </row>
    <row r="689" spans="1:14" hidden="1" x14ac:dyDescent="0.25">
      <c r="A689" s="27">
        <f t="shared" si="186"/>
        <v>3222</v>
      </c>
      <c r="B689" s="28" t="str">
        <f t="shared" si="175"/>
        <v xml:space="preserve"> </v>
      </c>
      <c r="C689" s="35" t="str">
        <f t="shared" si="187"/>
        <v xml:space="preserve">  </v>
      </c>
      <c r="D689" s="35" t="str">
        <f t="shared" si="188"/>
        <v xml:space="preserve">  </v>
      </c>
      <c r="E689" s="36" t="s">
        <v>195</v>
      </c>
      <c r="F689" s="152">
        <v>49</v>
      </c>
      <c r="G689" s="173">
        <v>3222</v>
      </c>
      <c r="H689" s="179"/>
      <c r="I689" s="179">
        <v>1345</v>
      </c>
      <c r="J689" s="250"/>
      <c r="K689" s="196">
        <v>0</v>
      </c>
      <c r="L689" s="196">
        <v>0</v>
      </c>
      <c r="M689" s="196">
        <f t="shared" si="185"/>
        <v>0</v>
      </c>
      <c r="N689" s="172">
        <v>4910</v>
      </c>
    </row>
    <row r="690" spans="1:14" hidden="1" x14ac:dyDescent="0.25">
      <c r="A690" s="27">
        <f t="shared" si="186"/>
        <v>3222</v>
      </c>
      <c r="B690" s="28" t="str">
        <f t="shared" si="175"/>
        <v xml:space="preserve"> </v>
      </c>
      <c r="C690" s="35" t="str">
        <f t="shared" si="187"/>
        <v xml:space="preserve">  </v>
      </c>
      <c r="D690" s="35" t="str">
        <f t="shared" si="188"/>
        <v xml:space="preserve">  </v>
      </c>
      <c r="E690" s="36" t="s">
        <v>195</v>
      </c>
      <c r="F690" s="152">
        <v>54</v>
      </c>
      <c r="G690" s="173">
        <v>3222</v>
      </c>
      <c r="H690" s="179"/>
      <c r="I690" s="179">
        <v>1346</v>
      </c>
      <c r="J690" s="250"/>
      <c r="K690" s="196">
        <v>0</v>
      </c>
      <c r="L690" s="196">
        <v>0</v>
      </c>
      <c r="M690" s="196">
        <f t="shared" si="185"/>
        <v>0</v>
      </c>
      <c r="N690" s="172">
        <v>5410</v>
      </c>
    </row>
    <row r="691" spans="1:14" hidden="1" x14ac:dyDescent="0.25">
      <c r="A691" s="27">
        <f t="shared" si="186"/>
        <v>3222</v>
      </c>
      <c r="B691" s="28" t="str">
        <f t="shared" si="175"/>
        <v xml:space="preserve"> </v>
      </c>
      <c r="C691" s="35" t="str">
        <f t="shared" si="187"/>
        <v xml:space="preserve">  </v>
      </c>
      <c r="D691" s="35" t="str">
        <f t="shared" si="188"/>
        <v xml:space="preserve">  </v>
      </c>
      <c r="E691" s="36" t="s">
        <v>195</v>
      </c>
      <c r="F691" s="152">
        <v>62</v>
      </c>
      <c r="G691" s="173">
        <v>3222</v>
      </c>
      <c r="H691" s="179"/>
      <c r="I691" s="179">
        <v>1347</v>
      </c>
      <c r="J691" s="250"/>
      <c r="K691" s="196">
        <v>0</v>
      </c>
      <c r="L691" s="196">
        <v>0</v>
      </c>
      <c r="M691" s="196">
        <f t="shared" si="185"/>
        <v>0</v>
      </c>
      <c r="N691" s="172">
        <v>6210</v>
      </c>
    </row>
    <row r="692" spans="1:14" hidden="1" x14ac:dyDescent="0.25">
      <c r="A692" s="27">
        <f t="shared" si="186"/>
        <v>3222</v>
      </c>
      <c r="B692" s="28" t="str">
        <f t="shared" si="175"/>
        <v xml:space="preserve"> </v>
      </c>
      <c r="C692" s="35" t="str">
        <f t="shared" si="187"/>
        <v xml:space="preserve">  </v>
      </c>
      <c r="D692" s="35" t="str">
        <f t="shared" si="188"/>
        <v xml:space="preserve">  </v>
      </c>
      <c r="E692" s="36" t="s">
        <v>195</v>
      </c>
      <c r="F692" s="152">
        <v>72</v>
      </c>
      <c r="G692" s="173">
        <v>3222</v>
      </c>
      <c r="H692" s="179"/>
      <c r="I692" s="179">
        <v>1348</v>
      </c>
      <c r="J692" s="250"/>
      <c r="K692" s="196">
        <v>0</v>
      </c>
      <c r="L692" s="196">
        <v>0</v>
      </c>
      <c r="M692" s="196">
        <f t="shared" si="185"/>
        <v>0</v>
      </c>
      <c r="N692" s="172">
        <v>7210</v>
      </c>
    </row>
    <row r="693" spans="1:14" hidden="1" x14ac:dyDescent="0.25">
      <c r="A693" s="27">
        <f t="shared" si="149"/>
        <v>3222</v>
      </c>
      <c r="B693" s="28" t="str">
        <f t="shared" si="175"/>
        <v xml:space="preserve"> </v>
      </c>
      <c r="C693" s="35"/>
      <c r="D693" s="35"/>
      <c r="E693" s="36" t="s">
        <v>195</v>
      </c>
      <c r="F693" s="152">
        <v>82</v>
      </c>
      <c r="G693" s="173">
        <v>3222</v>
      </c>
      <c r="H693" s="179"/>
      <c r="I693" s="179">
        <v>1349</v>
      </c>
      <c r="J693" s="251"/>
      <c r="K693" s="196">
        <v>0</v>
      </c>
      <c r="L693" s="196">
        <v>0</v>
      </c>
      <c r="M693" s="196">
        <f t="shared" si="185"/>
        <v>0</v>
      </c>
      <c r="N693" s="172">
        <v>8210</v>
      </c>
    </row>
    <row r="694" spans="1:14" hidden="1" x14ac:dyDescent="0.25">
      <c r="A694" s="27">
        <f t="shared" si="149"/>
        <v>3223</v>
      </c>
      <c r="B694" s="28" t="str">
        <f t="shared" si="175"/>
        <v xml:space="preserve"> </v>
      </c>
      <c r="C694" s="35" t="str">
        <f t="shared" ref="C694:C819" si="189">IF(H694&gt;0,LEFT(E694,3),"  ")</f>
        <v xml:space="preserve">  </v>
      </c>
      <c r="D694" s="35" t="str">
        <f t="shared" ref="D694:D819" si="190">IF(H694&gt;0,LEFT(E694,4),"  ")</f>
        <v xml:space="preserve">  </v>
      </c>
      <c r="E694" s="36" t="s">
        <v>195</v>
      </c>
      <c r="F694" s="152">
        <v>32</v>
      </c>
      <c r="G694" s="173">
        <v>3223</v>
      </c>
      <c r="H694" s="179"/>
      <c r="I694" s="179">
        <v>1350</v>
      </c>
      <c r="J694" s="249" t="s">
        <v>134</v>
      </c>
      <c r="K694" s="196">
        <v>0</v>
      </c>
      <c r="L694" s="196">
        <v>0</v>
      </c>
      <c r="M694" s="196">
        <f t="shared" si="185"/>
        <v>0</v>
      </c>
      <c r="N694" s="172">
        <v>3210</v>
      </c>
    </row>
    <row r="695" spans="1:14" hidden="1" x14ac:dyDescent="0.25">
      <c r="A695" s="27">
        <f t="shared" ref="A695:A758" si="191">G695</f>
        <v>3223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3223</v>
      </c>
      <c r="H695" s="179"/>
      <c r="I695" s="179">
        <v>1351</v>
      </c>
      <c r="J695" s="250"/>
      <c r="K695" s="196">
        <v>0</v>
      </c>
      <c r="L695" s="196">
        <v>0</v>
      </c>
      <c r="M695" s="196">
        <f t="shared" si="185"/>
        <v>0</v>
      </c>
      <c r="N695" s="172">
        <v>4910</v>
      </c>
    </row>
    <row r="696" spans="1:14" hidden="1" x14ac:dyDescent="0.25">
      <c r="A696" s="27">
        <f t="shared" si="191"/>
        <v>3223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3223</v>
      </c>
      <c r="H696" s="179"/>
      <c r="I696" s="179">
        <v>1352</v>
      </c>
      <c r="J696" s="250"/>
      <c r="K696" s="196">
        <v>0</v>
      </c>
      <c r="L696" s="196">
        <v>0</v>
      </c>
      <c r="M696" s="196">
        <f t="shared" si="185"/>
        <v>0</v>
      </c>
      <c r="N696" s="172">
        <v>5410</v>
      </c>
    </row>
    <row r="697" spans="1:14" hidden="1" x14ac:dyDescent="0.25">
      <c r="A697" s="27">
        <f t="shared" si="191"/>
        <v>3223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3223</v>
      </c>
      <c r="H697" s="179"/>
      <c r="I697" s="179">
        <v>1353</v>
      </c>
      <c r="J697" s="250"/>
      <c r="K697" s="196">
        <v>0</v>
      </c>
      <c r="L697" s="196">
        <v>0</v>
      </c>
      <c r="M697" s="196">
        <f t="shared" si="185"/>
        <v>0</v>
      </c>
      <c r="N697" s="172">
        <v>6210</v>
      </c>
    </row>
    <row r="698" spans="1:14" hidden="1" x14ac:dyDescent="0.25">
      <c r="A698" s="27">
        <f t="shared" si="191"/>
        <v>3223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3223</v>
      </c>
      <c r="H698" s="179"/>
      <c r="I698" s="179">
        <v>1354</v>
      </c>
      <c r="J698" s="250"/>
      <c r="K698" s="196">
        <v>0</v>
      </c>
      <c r="L698" s="196">
        <v>0</v>
      </c>
      <c r="M698" s="196">
        <f t="shared" si="185"/>
        <v>0</v>
      </c>
      <c r="N698" s="172">
        <v>7210</v>
      </c>
    </row>
    <row r="699" spans="1:14" hidden="1" x14ac:dyDescent="0.25">
      <c r="A699" s="27">
        <f t="shared" si="191"/>
        <v>3223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3223</v>
      </c>
      <c r="H699" s="179"/>
      <c r="I699" s="179">
        <v>1355</v>
      </c>
      <c r="J699" s="251"/>
      <c r="K699" s="196">
        <v>0</v>
      </c>
      <c r="L699" s="196">
        <v>0</v>
      </c>
      <c r="M699" s="196">
        <f t="shared" si="185"/>
        <v>0</v>
      </c>
      <c r="N699" s="172">
        <v>8210</v>
      </c>
    </row>
    <row r="700" spans="1:14" hidden="1" x14ac:dyDescent="0.25">
      <c r="A700" s="27">
        <f t="shared" si="191"/>
        <v>3224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3224</v>
      </c>
      <c r="H700" s="179"/>
      <c r="I700" s="179">
        <v>1356</v>
      </c>
      <c r="J700" s="249" t="s">
        <v>168</v>
      </c>
      <c r="K700" s="196">
        <v>0</v>
      </c>
      <c r="L700" s="196">
        <v>0</v>
      </c>
      <c r="M700" s="196">
        <f t="shared" si="185"/>
        <v>0</v>
      </c>
      <c r="N700" s="172">
        <v>3210</v>
      </c>
    </row>
    <row r="701" spans="1:14" hidden="1" x14ac:dyDescent="0.25">
      <c r="A701" s="27">
        <f t="shared" si="191"/>
        <v>3224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3224</v>
      </c>
      <c r="H701" s="179"/>
      <c r="I701" s="179">
        <v>1357</v>
      </c>
      <c r="J701" s="250"/>
      <c r="K701" s="196">
        <v>0</v>
      </c>
      <c r="L701" s="196">
        <v>0</v>
      </c>
      <c r="M701" s="196">
        <f t="shared" si="185"/>
        <v>0</v>
      </c>
      <c r="N701" s="172">
        <v>4910</v>
      </c>
    </row>
    <row r="702" spans="1:14" hidden="1" x14ac:dyDescent="0.25">
      <c r="A702" s="27">
        <f t="shared" si="191"/>
        <v>3224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3224</v>
      </c>
      <c r="H702" s="179"/>
      <c r="I702" s="179">
        <v>1358</v>
      </c>
      <c r="J702" s="250"/>
      <c r="K702" s="196">
        <v>0</v>
      </c>
      <c r="L702" s="196">
        <v>0</v>
      </c>
      <c r="M702" s="196">
        <f t="shared" si="185"/>
        <v>0</v>
      </c>
      <c r="N702" s="172">
        <v>5410</v>
      </c>
    </row>
    <row r="703" spans="1:14" hidden="1" x14ac:dyDescent="0.25">
      <c r="A703" s="27">
        <f t="shared" si="191"/>
        <v>3224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3224</v>
      </c>
      <c r="H703" s="179"/>
      <c r="I703" s="179">
        <v>1359</v>
      </c>
      <c r="J703" s="250"/>
      <c r="K703" s="196">
        <v>0</v>
      </c>
      <c r="L703" s="196">
        <v>0</v>
      </c>
      <c r="M703" s="196">
        <f t="shared" si="185"/>
        <v>0</v>
      </c>
      <c r="N703" s="172">
        <v>6210</v>
      </c>
    </row>
    <row r="704" spans="1:14" hidden="1" x14ac:dyDescent="0.25">
      <c r="A704" s="27">
        <f t="shared" si="191"/>
        <v>3224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3224</v>
      </c>
      <c r="H704" s="179"/>
      <c r="I704" s="179">
        <v>1360</v>
      </c>
      <c r="J704" s="250"/>
      <c r="K704" s="196">
        <v>0</v>
      </c>
      <c r="L704" s="196">
        <v>0</v>
      </c>
      <c r="M704" s="196">
        <f t="shared" si="185"/>
        <v>0</v>
      </c>
      <c r="N704" s="172">
        <v>7210</v>
      </c>
    </row>
    <row r="705" spans="1:14" hidden="1" x14ac:dyDescent="0.25">
      <c r="A705" s="27">
        <f t="shared" si="191"/>
        <v>3224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3224</v>
      </c>
      <c r="H705" s="179"/>
      <c r="I705" s="179">
        <v>1361</v>
      </c>
      <c r="J705" s="251"/>
      <c r="K705" s="196">
        <v>0</v>
      </c>
      <c r="L705" s="196">
        <v>0</v>
      </c>
      <c r="M705" s="196">
        <f t="shared" si="185"/>
        <v>0</v>
      </c>
      <c r="N705" s="172">
        <v>8210</v>
      </c>
    </row>
    <row r="706" spans="1:14" hidden="1" x14ac:dyDescent="0.25">
      <c r="A706" s="27">
        <f t="shared" si="191"/>
        <v>3225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3225</v>
      </c>
      <c r="H706" s="179"/>
      <c r="I706" s="179">
        <v>1362</v>
      </c>
      <c r="J706" s="249" t="s">
        <v>135</v>
      </c>
      <c r="K706" s="196">
        <v>0</v>
      </c>
      <c r="L706" s="196">
        <v>0</v>
      </c>
      <c r="M706" s="196">
        <f t="shared" si="185"/>
        <v>0</v>
      </c>
      <c r="N706" s="172">
        <v>3210</v>
      </c>
    </row>
    <row r="707" spans="1:14" hidden="1" x14ac:dyDescent="0.25">
      <c r="A707" s="27">
        <f t="shared" si="191"/>
        <v>3225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3225</v>
      </c>
      <c r="H707" s="179"/>
      <c r="I707" s="179">
        <v>1363</v>
      </c>
      <c r="J707" s="250"/>
      <c r="K707" s="196">
        <v>0</v>
      </c>
      <c r="L707" s="196">
        <v>0</v>
      </c>
      <c r="M707" s="196">
        <f t="shared" si="185"/>
        <v>0</v>
      </c>
      <c r="N707" s="172">
        <v>4910</v>
      </c>
    </row>
    <row r="708" spans="1:14" hidden="1" x14ac:dyDescent="0.25">
      <c r="A708" s="27">
        <f t="shared" si="191"/>
        <v>3225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3225</v>
      </c>
      <c r="H708" s="179"/>
      <c r="I708" s="179">
        <v>1364</v>
      </c>
      <c r="J708" s="250"/>
      <c r="K708" s="196">
        <v>0</v>
      </c>
      <c r="L708" s="196">
        <v>0</v>
      </c>
      <c r="M708" s="196">
        <f t="shared" si="185"/>
        <v>0</v>
      </c>
      <c r="N708" s="172">
        <v>5410</v>
      </c>
    </row>
    <row r="709" spans="1:14" hidden="1" x14ac:dyDescent="0.25">
      <c r="A709" s="27">
        <f t="shared" si="191"/>
        <v>3225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3225</v>
      </c>
      <c r="H709" s="179"/>
      <c r="I709" s="179">
        <v>1365</v>
      </c>
      <c r="J709" s="250"/>
      <c r="K709" s="196">
        <v>0</v>
      </c>
      <c r="L709" s="196">
        <v>0</v>
      </c>
      <c r="M709" s="196">
        <f t="shared" si="185"/>
        <v>0</v>
      </c>
      <c r="N709" s="172">
        <v>6210</v>
      </c>
    </row>
    <row r="710" spans="1:14" hidden="1" x14ac:dyDescent="0.25">
      <c r="A710" s="27">
        <f t="shared" si="191"/>
        <v>3225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3225</v>
      </c>
      <c r="H710" s="179"/>
      <c r="I710" s="179">
        <v>1366</v>
      </c>
      <c r="J710" s="250"/>
      <c r="K710" s="196">
        <v>0</v>
      </c>
      <c r="L710" s="196">
        <v>0</v>
      </c>
      <c r="M710" s="196">
        <f t="shared" si="185"/>
        <v>0</v>
      </c>
      <c r="N710" s="172">
        <v>7210</v>
      </c>
    </row>
    <row r="711" spans="1:14" hidden="1" x14ac:dyDescent="0.25">
      <c r="A711" s="27">
        <f t="shared" si="191"/>
        <v>3225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3225</v>
      </c>
      <c r="H711" s="179"/>
      <c r="I711" s="179">
        <v>1367</v>
      </c>
      <c r="J711" s="251"/>
      <c r="K711" s="196">
        <v>0</v>
      </c>
      <c r="L711" s="196">
        <v>0</v>
      </c>
      <c r="M711" s="196">
        <f t="shared" si="185"/>
        <v>0</v>
      </c>
      <c r="N711" s="172">
        <v>8210</v>
      </c>
    </row>
    <row r="712" spans="1:14" hidden="1" x14ac:dyDescent="0.25">
      <c r="A712" s="27">
        <f t="shared" si="191"/>
        <v>3227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3227</v>
      </c>
      <c r="H712" s="179"/>
      <c r="I712" s="179">
        <v>1368</v>
      </c>
      <c r="J712" s="249" t="s">
        <v>171</v>
      </c>
      <c r="K712" s="196">
        <v>0</v>
      </c>
      <c r="L712" s="196">
        <v>0</v>
      </c>
      <c r="M712" s="196">
        <f t="shared" si="185"/>
        <v>0</v>
      </c>
      <c r="N712" s="172">
        <v>3210</v>
      </c>
    </row>
    <row r="713" spans="1:14" hidden="1" x14ac:dyDescent="0.25">
      <c r="A713" s="27">
        <f t="shared" si="191"/>
        <v>3227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3227</v>
      </c>
      <c r="H713" s="179"/>
      <c r="I713" s="179">
        <v>1369</v>
      </c>
      <c r="J713" s="250"/>
      <c r="K713" s="196">
        <v>0</v>
      </c>
      <c r="L713" s="196">
        <v>0</v>
      </c>
      <c r="M713" s="196">
        <f t="shared" si="185"/>
        <v>0</v>
      </c>
      <c r="N713" s="172">
        <v>4910</v>
      </c>
    </row>
    <row r="714" spans="1:14" hidden="1" x14ac:dyDescent="0.25">
      <c r="A714" s="27">
        <f t="shared" si="191"/>
        <v>3227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3227</v>
      </c>
      <c r="H714" s="179"/>
      <c r="I714" s="179">
        <v>1370</v>
      </c>
      <c r="J714" s="250"/>
      <c r="K714" s="196">
        <v>0</v>
      </c>
      <c r="L714" s="196">
        <v>0</v>
      </c>
      <c r="M714" s="196">
        <f t="shared" si="185"/>
        <v>0</v>
      </c>
      <c r="N714" s="172">
        <v>5410</v>
      </c>
    </row>
    <row r="715" spans="1:14" hidden="1" x14ac:dyDescent="0.25">
      <c r="A715" s="27">
        <f t="shared" si="191"/>
        <v>3227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3227</v>
      </c>
      <c r="H715" s="179"/>
      <c r="I715" s="179">
        <v>1371</v>
      </c>
      <c r="J715" s="250"/>
      <c r="K715" s="196">
        <v>0</v>
      </c>
      <c r="L715" s="196">
        <v>0</v>
      </c>
      <c r="M715" s="196">
        <f t="shared" si="185"/>
        <v>0</v>
      </c>
      <c r="N715" s="172">
        <v>6210</v>
      </c>
    </row>
    <row r="716" spans="1:14" hidden="1" x14ac:dyDescent="0.25">
      <c r="A716" s="27">
        <f t="shared" si="191"/>
        <v>3227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3227</v>
      </c>
      <c r="H716" s="179"/>
      <c r="I716" s="179">
        <v>1372</v>
      </c>
      <c r="J716" s="250"/>
      <c r="K716" s="196">
        <v>0</v>
      </c>
      <c r="L716" s="196">
        <v>0</v>
      </c>
      <c r="M716" s="196">
        <f t="shared" si="185"/>
        <v>0</v>
      </c>
      <c r="N716" s="172">
        <v>7210</v>
      </c>
    </row>
    <row r="717" spans="1:14" hidden="1" x14ac:dyDescent="0.25">
      <c r="A717" s="27">
        <f t="shared" si="191"/>
        <v>3227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3227</v>
      </c>
      <c r="H717" s="179"/>
      <c r="I717" s="179">
        <v>1373</v>
      </c>
      <c r="J717" s="251"/>
      <c r="K717" s="196">
        <v>0</v>
      </c>
      <c r="L717" s="196">
        <v>0</v>
      </c>
      <c r="M717" s="196">
        <f t="shared" si="185"/>
        <v>0</v>
      </c>
      <c r="N717" s="172">
        <v>8210</v>
      </c>
    </row>
    <row r="718" spans="1:14" hidden="1" x14ac:dyDescent="0.25">
      <c r="A718" s="27">
        <f t="shared" si="191"/>
        <v>323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/>
      <c r="F718" s="152"/>
      <c r="G718" s="173">
        <v>323</v>
      </c>
      <c r="H718" s="174"/>
      <c r="I718" s="174"/>
      <c r="J718" s="192" t="s">
        <v>136</v>
      </c>
      <c r="K718" s="176">
        <f>SUM(K719:K772)</f>
        <v>0</v>
      </c>
      <c r="L718" s="176">
        <f>SUM(L719:L772)</f>
        <v>0</v>
      </c>
      <c r="M718" s="176">
        <f t="shared" ref="M718" si="192">SUM(M719:M772)</f>
        <v>0</v>
      </c>
      <c r="N718" s="172"/>
    </row>
    <row r="719" spans="1:14" hidden="1" x14ac:dyDescent="0.25">
      <c r="A719" s="27">
        <f t="shared" si="191"/>
        <v>3231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32</v>
      </c>
      <c r="G719" s="173">
        <v>3231</v>
      </c>
      <c r="H719" s="179"/>
      <c r="I719" s="179">
        <v>1374</v>
      </c>
      <c r="J719" s="249" t="s">
        <v>137</v>
      </c>
      <c r="K719" s="196">
        <v>0</v>
      </c>
      <c r="L719" s="196">
        <v>0</v>
      </c>
      <c r="M719" s="196">
        <f t="shared" ref="M719:M750" si="193">K719+L719</f>
        <v>0</v>
      </c>
      <c r="N719" s="172">
        <v>3210</v>
      </c>
    </row>
    <row r="720" spans="1:14" hidden="1" x14ac:dyDescent="0.25">
      <c r="A720" s="27">
        <f t="shared" si="191"/>
        <v>3231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49</v>
      </c>
      <c r="G720" s="173">
        <v>3231</v>
      </c>
      <c r="H720" s="179"/>
      <c r="I720" s="179">
        <v>1375</v>
      </c>
      <c r="J720" s="250"/>
      <c r="K720" s="196">
        <v>0</v>
      </c>
      <c r="L720" s="196">
        <v>0</v>
      </c>
      <c r="M720" s="196">
        <f t="shared" si="193"/>
        <v>0</v>
      </c>
      <c r="N720" s="172">
        <v>4910</v>
      </c>
    </row>
    <row r="721" spans="1:14" hidden="1" x14ac:dyDescent="0.25">
      <c r="A721" s="27">
        <f t="shared" si="191"/>
        <v>3231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54</v>
      </c>
      <c r="G721" s="173">
        <v>3231</v>
      </c>
      <c r="H721" s="179"/>
      <c r="I721" s="179">
        <v>1376</v>
      </c>
      <c r="J721" s="250"/>
      <c r="K721" s="196">
        <v>0</v>
      </c>
      <c r="L721" s="196">
        <v>0</v>
      </c>
      <c r="M721" s="196">
        <f t="shared" si="193"/>
        <v>0</v>
      </c>
      <c r="N721" s="172">
        <v>5410</v>
      </c>
    </row>
    <row r="722" spans="1:14" hidden="1" x14ac:dyDescent="0.25">
      <c r="A722" s="27">
        <f t="shared" si="191"/>
        <v>3231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62</v>
      </c>
      <c r="G722" s="173">
        <v>3231</v>
      </c>
      <c r="H722" s="179"/>
      <c r="I722" s="179">
        <v>1377</v>
      </c>
      <c r="J722" s="250"/>
      <c r="K722" s="196">
        <v>0</v>
      </c>
      <c r="L722" s="196">
        <v>0</v>
      </c>
      <c r="M722" s="196">
        <f t="shared" si="193"/>
        <v>0</v>
      </c>
      <c r="N722" s="172">
        <v>6210</v>
      </c>
    </row>
    <row r="723" spans="1:14" hidden="1" x14ac:dyDescent="0.25">
      <c r="A723" s="27">
        <f t="shared" si="191"/>
        <v>3231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72</v>
      </c>
      <c r="G723" s="173">
        <v>3231</v>
      </c>
      <c r="H723" s="179"/>
      <c r="I723" s="179">
        <v>1378</v>
      </c>
      <c r="J723" s="250"/>
      <c r="K723" s="196">
        <v>0</v>
      </c>
      <c r="L723" s="196">
        <v>0</v>
      </c>
      <c r="M723" s="196">
        <f t="shared" si="193"/>
        <v>0</v>
      </c>
      <c r="N723" s="172">
        <v>7210</v>
      </c>
    </row>
    <row r="724" spans="1:14" hidden="1" x14ac:dyDescent="0.25">
      <c r="A724" s="27">
        <f t="shared" si="191"/>
        <v>3231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82</v>
      </c>
      <c r="G724" s="173">
        <v>3231</v>
      </c>
      <c r="H724" s="179"/>
      <c r="I724" s="179">
        <v>1379</v>
      </c>
      <c r="J724" s="251"/>
      <c r="K724" s="196">
        <v>0</v>
      </c>
      <c r="L724" s="196">
        <v>0</v>
      </c>
      <c r="M724" s="196">
        <f t="shared" si="193"/>
        <v>0</v>
      </c>
      <c r="N724" s="172">
        <v>8210</v>
      </c>
    </row>
    <row r="725" spans="1:14" hidden="1" x14ac:dyDescent="0.25">
      <c r="A725" s="27">
        <f t="shared" si="191"/>
        <v>3232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32</v>
      </c>
      <c r="G725" s="173">
        <v>3232</v>
      </c>
      <c r="H725" s="179"/>
      <c r="I725" s="179">
        <v>1380</v>
      </c>
      <c r="J725" s="249" t="s">
        <v>138</v>
      </c>
      <c r="K725" s="196">
        <v>0</v>
      </c>
      <c r="L725" s="196">
        <v>0</v>
      </c>
      <c r="M725" s="196">
        <f t="shared" si="193"/>
        <v>0</v>
      </c>
      <c r="N725" s="172">
        <v>3210</v>
      </c>
    </row>
    <row r="726" spans="1:14" hidden="1" x14ac:dyDescent="0.25">
      <c r="A726" s="27">
        <f t="shared" si="191"/>
        <v>3232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49</v>
      </c>
      <c r="G726" s="173">
        <v>3232</v>
      </c>
      <c r="H726" s="179"/>
      <c r="I726" s="179">
        <v>1381</v>
      </c>
      <c r="J726" s="250"/>
      <c r="K726" s="196">
        <v>0</v>
      </c>
      <c r="L726" s="196">
        <v>0</v>
      </c>
      <c r="M726" s="196">
        <f t="shared" si="193"/>
        <v>0</v>
      </c>
      <c r="N726" s="172">
        <v>4910</v>
      </c>
    </row>
    <row r="727" spans="1:14" hidden="1" x14ac:dyDescent="0.25">
      <c r="A727" s="27">
        <f t="shared" si="191"/>
        <v>3232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54</v>
      </c>
      <c r="G727" s="173">
        <v>3232</v>
      </c>
      <c r="H727" s="179"/>
      <c r="I727" s="179">
        <v>1382</v>
      </c>
      <c r="J727" s="250"/>
      <c r="K727" s="196">
        <v>0</v>
      </c>
      <c r="L727" s="196">
        <v>0</v>
      </c>
      <c r="M727" s="196">
        <f t="shared" si="193"/>
        <v>0</v>
      </c>
      <c r="N727" s="172">
        <v>5410</v>
      </c>
    </row>
    <row r="728" spans="1:14" hidden="1" x14ac:dyDescent="0.25">
      <c r="A728" s="27">
        <f t="shared" si="191"/>
        <v>3232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62</v>
      </c>
      <c r="G728" s="173">
        <v>3232</v>
      </c>
      <c r="H728" s="179"/>
      <c r="I728" s="179">
        <v>1383</v>
      </c>
      <c r="J728" s="250"/>
      <c r="K728" s="196">
        <v>0</v>
      </c>
      <c r="L728" s="196">
        <v>0</v>
      </c>
      <c r="M728" s="196">
        <f t="shared" si="193"/>
        <v>0</v>
      </c>
      <c r="N728" s="172">
        <v>6210</v>
      </c>
    </row>
    <row r="729" spans="1:14" hidden="1" x14ac:dyDescent="0.25">
      <c r="A729" s="27">
        <f t="shared" si="191"/>
        <v>3232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72</v>
      </c>
      <c r="G729" s="173">
        <v>3232</v>
      </c>
      <c r="H729" s="179"/>
      <c r="I729" s="179">
        <v>1384</v>
      </c>
      <c r="J729" s="250"/>
      <c r="K729" s="196">
        <v>0</v>
      </c>
      <c r="L729" s="196">
        <v>0</v>
      </c>
      <c r="M729" s="196">
        <f t="shared" si="193"/>
        <v>0</v>
      </c>
      <c r="N729" s="172">
        <v>7210</v>
      </c>
    </row>
    <row r="730" spans="1:14" hidden="1" x14ac:dyDescent="0.25">
      <c r="A730" s="27">
        <f t="shared" si="191"/>
        <v>3232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82</v>
      </c>
      <c r="G730" s="173">
        <v>3232</v>
      </c>
      <c r="H730" s="179"/>
      <c r="I730" s="179">
        <v>1385</v>
      </c>
      <c r="J730" s="251"/>
      <c r="K730" s="196">
        <v>0</v>
      </c>
      <c r="L730" s="196">
        <v>0</v>
      </c>
      <c r="M730" s="196">
        <f t="shared" si="193"/>
        <v>0</v>
      </c>
      <c r="N730" s="172">
        <v>8210</v>
      </c>
    </row>
    <row r="731" spans="1:14" hidden="1" x14ac:dyDescent="0.25">
      <c r="A731" s="27">
        <f t="shared" si="191"/>
        <v>3233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32</v>
      </c>
      <c r="G731" s="173">
        <v>3233</v>
      </c>
      <c r="H731" s="179"/>
      <c r="I731" s="179">
        <v>1386</v>
      </c>
      <c r="J731" s="249" t="s">
        <v>139</v>
      </c>
      <c r="K731" s="196">
        <v>0</v>
      </c>
      <c r="L731" s="196">
        <v>0</v>
      </c>
      <c r="M731" s="196">
        <f t="shared" si="193"/>
        <v>0</v>
      </c>
      <c r="N731" s="172">
        <v>3210</v>
      </c>
    </row>
    <row r="732" spans="1:14" hidden="1" x14ac:dyDescent="0.25">
      <c r="A732" s="27">
        <f t="shared" si="191"/>
        <v>3233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49</v>
      </c>
      <c r="G732" s="173">
        <v>3233</v>
      </c>
      <c r="H732" s="179"/>
      <c r="I732" s="179">
        <v>1387</v>
      </c>
      <c r="J732" s="250"/>
      <c r="K732" s="196">
        <v>0</v>
      </c>
      <c r="L732" s="196">
        <v>0</v>
      </c>
      <c r="M732" s="196">
        <f t="shared" si="193"/>
        <v>0</v>
      </c>
      <c r="N732" s="172">
        <v>4910</v>
      </c>
    </row>
    <row r="733" spans="1:14" hidden="1" x14ac:dyDescent="0.25">
      <c r="A733" s="27">
        <f t="shared" si="191"/>
        <v>3233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54</v>
      </c>
      <c r="G733" s="173">
        <v>3233</v>
      </c>
      <c r="H733" s="179"/>
      <c r="I733" s="179">
        <v>1388</v>
      </c>
      <c r="J733" s="250"/>
      <c r="K733" s="196">
        <v>0</v>
      </c>
      <c r="L733" s="196">
        <v>0</v>
      </c>
      <c r="M733" s="196">
        <f t="shared" si="193"/>
        <v>0</v>
      </c>
      <c r="N733" s="172">
        <v>5410</v>
      </c>
    </row>
    <row r="734" spans="1:14" hidden="1" x14ac:dyDescent="0.25">
      <c r="A734" s="27">
        <f t="shared" si="191"/>
        <v>3233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62</v>
      </c>
      <c r="G734" s="173">
        <v>3233</v>
      </c>
      <c r="H734" s="179"/>
      <c r="I734" s="179">
        <v>1389</v>
      </c>
      <c r="J734" s="250"/>
      <c r="K734" s="196">
        <v>0</v>
      </c>
      <c r="L734" s="196">
        <v>0</v>
      </c>
      <c r="M734" s="196">
        <f t="shared" si="193"/>
        <v>0</v>
      </c>
      <c r="N734" s="172">
        <v>6210</v>
      </c>
    </row>
    <row r="735" spans="1:14" hidden="1" x14ac:dyDescent="0.25">
      <c r="A735" s="27">
        <f t="shared" si="191"/>
        <v>3233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72</v>
      </c>
      <c r="G735" s="173">
        <v>3233</v>
      </c>
      <c r="H735" s="179"/>
      <c r="I735" s="179">
        <v>1390</v>
      </c>
      <c r="J735" s="250"/>
      <c r="K735" s="196">
        <v>0</v>
      </c>
      <c r="L735" s="196">
        <v>0</v>
      </c>
      <c r="M735" s="196">
        <f t="shared" si="193"/>
        <v>0</v>
      </c>
      <c r="N735" s="172">
        <v>7210</v>
      </c>
    </row>
    <row r="736" spans="1:14" hidden="1" x14ac:dyDescent="0.25">
      <c r="A736" s="27">
        <f t="shared" si="191"/>
        <v>3233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82</v>
      </c>
      <c r="G736" s="173">
        <v>3233</v>
      </c>
      <c r="H736" s="179"/>
      <c r="I736" s="179">
        <v>1391</v>
      </c>
      <c r="J736" s="251"/>
      <c r="K736" s="196">
        <v>0</v>
      </c>
      <c r="L736" s="196">
        <v>0</v>
      </c>
      <c r="M736" s="196">
        <f t="shared" si="193"/>
        <v>0</v>
      </c>
      <c r="N736" s="172">
        <v>8210</v>
      </c>
    </row>
    <row r="737" spans="1:14" hidden="1" x14ac:dyDescent="0.25">
      <c r="A737" s="27">
        <f t="shared" si="191"/>
        <v>3234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32</v>
      </c>
      <c r="G737" s="173">
        <v>3234</v>
      </c>
      <c r="H737" s="179"/>
      <c r="I737" s="179">
        <v>1392</v>
      </c>
      <c r="J737" s="249" t="s">
        <v>140</v>
      </c>
      <c r="K737" s="196">
        <v>0</v>
      </c>
      <c r="L737" s="196">
        <v>0</v>
      </c>
      <c r="M737" s="196">
        <f t="shared" si="193"/>
        <v>0</v>
      </c>
      <c r="N737" s="172">
        <v>3210</v>
      </c>
    </row>
    <row r="738" spans="1:14" hidden="1" x14ac:dyDescent="0.25">
      <c r="A738" s="27">
        <f t="shared" si="191"/>
        <v>3234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49</v>
      </c>
      <c r="G738" s="173">
        <v>3234</v>
      </c>
      <c r="H738" s="179"/>
      <c r="I738" s="179">
        <v>1393</v>
      </c>
      <c r="J738" s="250"/>
      <c r="K738" s="196">
        <v>0</v>
      </c>
      <c r="L738" s="196">
        <v>0</v>
      </c>
      <c r="M738" s="196">
        <f t="shared" si="193"/>
        <v>0</v>
      </c>
      <c r="N738" s="172">
        <v>4910</v>
      </c>
    </row>
    <row r="739" spans="1:14" hidden="1" x14ac:dyDescent="0.25">
      <c r="A739" s="27">
        <f t="shared" si="191"/>
        <v>3234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54</v>
      </c>
      <c r="G739" s="173">
        <v>3234</v>
      </c>
      <c r="H739" s="179"/>
      <c r="I739" s="179">
        <v>1394</v>
      </c>
      <c r="J739" s="250"/>
      <c r="K739" s="196">
        <v>0</v>
      </c>
      <c r="L739" s="196">
        <v>0</v>
      </c>
      <c r="M739" s="196">
        <f t="shared" si="193"/>
        <v>0</v>
      </c>
      <c r="N739" s="172">
        <v>5410</v>
      </c>
    </row>
    <row r="740" spans="1:14" hidden="1" x14ac:dyDescent="0.25">
      <c r="A740" s="27">
        <f t="shared" si="191"/>
        <v>3234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62</v>
      </c>
      <c r="G740" s="173">
        <v>3234</v>
      </c>
      <c r="H740" s="179"/>
      <c r="I740" s="179">
        <v>1395</v>
      </c>
      <c r="J740" s="250"/>
      <c r="K740" s="196">
        <v>0</v>
      </c>
      <c r="L740" s="196">
        <v>0</v>
      </c>
      <c r="M740" s="196">
        <f t="shared" si="193"/>
        <v>0</v>
      </c>
      <c r="N740" s="172">
        <v>6210</v>
      </c>
    </row>
    <row r="741" spans="1:14" hidden="1" x14ac:dyDescent="0.25">
      <c r="A741" s="27">
        <f t="shared" si="191"/>
        <v>3234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72</v>
      </c>
      <c r="G741" s="173">
        <v>3234</v>
      </c>
      <c r="H741" s="179"/>
      <c r="I741" s="179">
        <v>1396</v>
      </c>
      <c r="J741" s="250"/>
      <c r="K741" s="196">
        <v>0</v>
      </c>
      <c r="L741" s="196">
        <v>0</v>
      </c>
      <c r="M741" s="196">
        <f t="shared" si="193"/>
        <v>0</v>
      </c>
      <c r="N741" s="172">
        <v>7210</v>
      </c>
    </row>
    <row r="742" spans="1:14" hidden="1" x14ac:dyDescent="0.25">
      <c r="A742" s="27">
        <f t="shared" si="191"/>
        <v>3234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82</v>
      </c>
      <c r="G742" s="173">
        <v>3234</v>
      </c>
      <c r="H742" s="179"/>
      <c r="I742" s="179">
        <v>1397</v>
      </c>
      <c r="J742" s="251"/>
      <c r="K742" s="196">
        <v>0</v>
      </c>
      <c r="L742" s="196">
        <v>0</v>
      </c>
      <c r="M742" s="196">
        <f t="shared" si="193"/>
        <v>0</v>
      </c>
      <c r="N742" s="172">
        <v>8210</v>
      </c>
    </row>
    <row r="743" spans="1:14" hidden="1" x14ac:dyDescent="0.25">
      <c r="A743" s="27">
        <f t="shared" si="191"/>
        <v>3235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32</v>
      </c>
      <c r="G743" s="173">
        <v>3235</v>
      </c>
      <c r="H743" s="179"/>
      <c r="I743" s="179">
        <v>1398</v>
      </c>
      <c r="J743" s="249" t="s">
        <v>141</v>
      </c>
      <c r="K743" s="196">
        <v>0</v>
      </c>
      <c r="L743" s="196">
        <v>0</v>
      </c>
      <c r="M743" s="196">
        <f t="shared" si="193"/>
        <v>0</v>
      </c>
      <c r="N743" s="172">
        <v>3210</v>
      </c>
    </row>
    <row r="744" spans="1:14" hidden="1" x14ac:dyDescent="0.25">
      <c r="A744" s="27">
        <f t="shared" si="191"/>
        <v>3235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49</v>
      </c>
      <c r="G744" s="173">
        <v>3235</v>
      </c>
      <c r="H744" s="179"/>
      <c r="I744" s="179">
        <v>1399</v>
      </c>
      <c r="J744" s="250"/>
      <c r="K744" s="196">
        <v>0</v>
      </c>
      <c r="L744" s="196">
        <v>0</v>
      </c>
      <c r="M744" s="196">
        <f t="shared" si="193"/>
        <v>0</v>
      </c>
      <c r="N744" s="172">
        <v>4910</v>
      </c>
    </row>
    <row r="745" spans="1:14" hidden="1" x14ac:dyDescent="0.25">
      <c r="A745" s="27">
        <f t="shared" si="191"/>
        <v>3235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54</v>
      </c>
      <c r="G745" s="173">
        <v>3235</v>
      </c>
      <c r="H745" s="179"/>
      <c r="I745" s="179">
        <v>1400</v>
      </c>
      <c r="J745" s="250"/>
      <c r="K745" s="196">
        <v>0</v>
      </c>
      <c r="L745" s="196">
        <v>0</v>
      </c>
      <c r="M745" s="196">
        <f t="shared" si="193"/>
        <v>0</v>
      </c>
      <c r="N745" s="172">
        <v>5410</v>
      </c>
    </row>
    <row r="746" spans="1:14" hidden="1" x14ac:dyDescent="0.25">
      <c r="A746" s="27">
        <f t="shared" si="191"/>
        <v>3235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62</v>
      </c>
      <c r="G746" s="173">
        <v>3235</v>
      </c>
      <c r="H746" s="179"/>
      <c r="I746" s="179">
        <v>1401</v>
      </c>
      <c r="J746" s="250"/>
      <c r="K746" s="196">
        <v>0</v>
      </c>
      <c r="L746" s="196">
        <v>0</v>
      </c>
      <c r="M746" s="196">
        <f t="shared" si="193"/>
        <v>0</v>
      </c>
      <c r="N746" s="172">
        <v>6210</v>
      </c>
    </row>
    <row r="747" spans="1:14" hidden="1" x14ac:dyDescent="0.25">
      <c r="A747" s="27">
        <f t="shared" si="191"/>
        <v>3235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72</v>
      </c>
      <c r="G747" s="173">
        <v>3235</v>
      </c>
      <c r="H747" s="179"/>
      <c r="I747" s="179">
        <v>1402</v>
      </c>
      <c r="J747" s="250"/>
      <c r="K747" s="196">
        <v>0</v>
      </c>
      <c r="L747" s="196">
        <v>0</v>
      </c>
      <c r="M747" s="196">
        <f t="shared" si="193"/>
        <v>0</v>
      </c>
      <c r="N747" s="172">
        <v>7210</v>
      </c>
    </row>
    <row r="748" spans="1:14" hidden="1" x14ac:dyDescent="0.25">
      <c r="A748" s="27">
        <f t="shared" si="191"/>
        <v>3235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 t="s">
        <v>195</v>
      </c>
      <c r="F748" s="152">
        <v>82</v>
      </c>
      <c r="G748" s="173">
        <v>3235</v>
      </c>
      <c r="H748" s="179"/>
      <c r="I748" s="179">
        <v>1403</v>
      </c>
      <c r="J748" s="251"/>
      <c r="K748" s="196">
        <v>0</v>
      </c>
      <c r="L748" s="196">
        <v>0</v>
      </c>
      <c r="M748" s="196">
        <f t="shared" si="193"/>
        <v>0</v>
      </c>
      <c r="N748" s="172">
        <v>8210</v>
      </c>
    </row>
    <row r="749" spans="1:14" hidden="1" x14ac:dyDescent="0.25">
      <c r="A749" s="27">
        <f t="shared" si="191"/>
        <v>3236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3236</v>
      </c>
      <c r="H749" s="179"/>
      <c r="I749" s="179">
        <v>1404</v>
      </c>
      <c r="J749" s="249" t="s">
        <v>142</v>
      </c>
      <c r="K749" s="196">
        <v>0</v>
      </c>
      <c r="L749" s="196">
        <v>0</v>
      </c>
      <c r="M749" s="196">
        <f t="shared" si="193"/>
        <v>0</v>
      </c>
      <c r="N749" s="172">
        <v>3210</v>
      </c>
    </row>
    <row r="750" spans="1:14" hidden="1" x14ac:dyDescent="0.25">
      <c r="A750" s="27">
        <f t="shared" si="191"/>
        <v>3236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3236</v>
      </c>
      <c r="H750" s="179"/>
      <c r="I750" s="179">
        <v>1405</v>
      </c>
      <c r="J750" s="250"/>
      <c r="K750" s="196">
        <v>0</v>
      </c>
      <c r="L750" s="196">
        <v>0</v>
      </c>
      <c r="M750" s="196">
        <f t="shared" si="193"/>
        <v>0</v>
      </c>
      <c r="N750" s="172">
        <v>4910</v>
      </c>
    </row>
    <row r="751" spans="1:14" hidden="1" x14ac:dyDescent="0.25">
      <c r="A751" s="27">
        <f t="shared" si="191"/>
        <v>3236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3236</v>
      </c>
      <c r="H751" s="179"/>
      <c r="I751" s="179">
        <v>1406</v>
      </c>
      <c r="J751" s="250"/>
      <c r="K751" s="196">
        <v>0</v>
      </c>
      <c r="L751" s="196">
        <v>0</v>
      </c>
      <c r="M751" s="196">
        <f t="shared" ref="M751:M772" si="194">K751+L751</f>
        <v>0</v>
      </c>
      <c r="N751" s="172">
        <v>5410</v>
      </c>
    </row>
    <row r="752" spans="1:14" hidden="1" x14ac:dyDescent="0.25">
      <c r="A752" s="27">
        <f t="shared" si="191"/>
        <v>3236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3236</v>
      </c>
      <c r="H752" s="179"/>
      <c r="I752" s="179">
        <v>1407</v>
      </c>
      <c r="J752" s="250"/>
      <c r="K752" s="196">
        <v>0</v>
      </c>
      <c r="L752" s="196">
        <v>0</v>
      </c>
      <c r="M752" s="196">
        <f t="shared" si="194"/>
        <v>0</v>
      </c>
      <c r="N752" s="172">
        <v>6210</v>
      </c>
    </row>
    <row r="753" spans="1:14" hidden="1" x14ac:dyDescent="0.25">
      <c r="A753" s="27">
        <f t="shared" si="191"/>
        <v>3236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3236</v>
      </c>
      <c r="H753" s="179"/>
      <c r="I753" s="179">
        <v>1408</v>
      </c>
      <c r="J753" s="250"/>
      <c r="K753" s="196">
        <v>0</v>
      </c>
      <c r="L753" s="196">
        <v>0</v>
      </c>
      <c r="M753" s="196">
        <f t="shared" si="194"/>
        <v>0</v>
      </c>
      <c r="N753" s="172">
        <v>7210</v>
      </c>
    </row>
    <row r="754" spans="1:14" hidden="1" x14ac:dyDescent="0.25">
      <c r="A754" s="27">
        <f t="shared" si="191"/>
        <v>3236</v>
      </c>
      <c r="B754" s="28" t="str">
        <f t="shared" si="175"/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3236</v>
      </c>
      <c r="H754" s="179"/>
      <c r="I754" s="179">
        <v>1409</v>
      </c>
      <c r="J754" s="251"/>
      <c r="K754" s="196">
        <v>0</v>
      </c>
      <c r="L754" s="196">
        <v>0</v>
      </c>
      <c r="M754" s="196">
        <f t="shared" si="194"/>
        <v>0</v>
      </c>
      <c r="N754" s="172">
        <v>8210</v>
      </c>
    </row>
    <row r="755" spans="1:14" hidden="1" x14ac:dyDescent="0.25">
      <c r="A755" s="27">
        <f t="shared" si="191"/>
        <v>3237</v>
      </c>
      <c r="B755" s="28" t="str">
        <f t="shared" si="175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 t="s">
        <v>195</v>
      </c>
      <c r="F755" s="152">
        <v>32</v>
      </c>
      <c r="G755" s="173">
        <v>3237</v>
      </c>
      <c r="H755" s="179"/>
      <c r="I755" s="179">
        <v>1410</v>
      </c>
      <c r="J755" s="249" t="s">
        <v>164</v>
      </c>
      <c r="K755" s="196">
        <v>0</v>
      </c>
      <c r="L755" s="196">
        <v>0</v>
      </c>
      <c r="M755" s="196">
        <f t="shared" si="194"/>
        <v>0</v>
      </c>
      <c r="N755" s="172">
        <v>3210</v>
      </c>
    </row>
    <row r="756" spans="1:14" hidden="1" x14ac:dyDescent="0.25">
      <c r="A756" s="27">
        <f t="shared" si="191"/>
        <v>3237</v>
      </c>
      <c r="B756" s="28" t="str">
        <f t="shared" si="175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49</v>
      </c>
      <c r="G756" s="173">
        <v>3237</v>
      </c>
      <c r="H756" s="179"/>
      <c r="I756" s="179">
        <v>1411</v>
      </c>
      <c r="J756" s="250"/>
      <c r="K756" s="196">
        <v>0</v>
      </c>
      <c r="L756" s="196">
        <v>0</v>
      </c>
      <c r="M756" s="196">
        <f t="shared" si="194"/>
        <v>0</v>
      </c>
      <c r="N756" s="172">
        <v>4910</v>
      </c>
    </row>
    <row r="757" spans="1:14" hidden="1" x14ac:dyDescent="0.25">
      <c r="A757" s="27">
        <f t="shared" si="191"/>
        <v>3237</v>
      </c>
      <c r="B757" s="28" t="str">
        <f t="shared" si="175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54</v>
      </c>
      <c r="G757" s="173">
        <v>3237</v>
      </c>
      <c r="H757" s="179"/>
      <c r="I757" s="179">
        <v>1412</v>
      </c>
      <c r="J757" s="250"/>
      <c r="K757" s="196">
        <v>0</v>
      </c>
      <c r="L757" s="196">
        <v>0</v>
      </c>
      <c r="M757" s="196">
        <f t="shared" si="194"/>
        <v>0</v>
      </c>
      <c r="N757" s="172">
        <v>5410</v>
      </c>
    </row>
    <row r="758" spans="1:14" hidden="1" x14ac:dyDescent="0.25">
      <c r="A758" s="27">
        <f t="shared" si="191"/>
        <v>3237</v>
      </c>
      <c r="B758" s="28" t="str">
        <f t="shared" si="175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62</v>
      </c>
      <c r="G758" s="173">
        <v>3237</v>
      </c>
      <c r="H758" s="179"/>
      <c r="I758" s="179">
        <v>1413</v>
      </c>
      <c r="J758" s="250"/>
      <c r="K758" s="196">
        <v>0</v>
      </c>
      <c r="L758" s="196">
        <v>0</v>
      </c>
      <c r="M758" s="196">
        <f t="shared" si="194"/>
        <v>0</v>
      </c>
      <c r="N758" s="172">
        <v>6210</v>
      </c>
    </row>
    <row r="759" spans="1:14" hidden="1" x14ac:dyDescent="0.25">
      <c r="A759" s="27">
        <f t="shared" ref="A759:A822" si="195">G759</f>
        <v>3237</v>
      </c>
      <c r="B759" s="28" t="str">
        <f t="shared" si="175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72</v>
      </c>
      <c r="G759" s="173">
        <v>3237</v>
      </c>
      <c r="H759" s="179"/>
      <c r="I759" s="179">
        <v>1414</v>
      </c>
      <c r="J759" s="250"/>
      <c r="K759" s="196">
        <v>0</v>
      </c>
      <c r="L759" s="196">
        <v>0</v>
      </c>
      <c r="M759" s="196">
        <f t="shared" si="194"/>
        <v>0</v>
      </c>
      <c r="N759" s="172">
        <v>7210</v>
      </c>
    </row>
    <row r="760" spans="1:14" hidden="1" x14ac:dyDescent="0.25">
      <c r="A760" s="27">
        <f t="shared" si="195"/>
        <v>3237</v>
      </c>
      <c r="B760" s="28" t="str">
        <f t="shared" si="175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82</v>
      </c>
      <c r="G760" s="173">
        <v>3237</v>
      </c>
      <c r="H760" s="179"/>
      <c r="I760" s="179">
        <v>1415</v>
      </c>
      <c r="J760" s="251"/>
      <c r="K760" s="196">
        <v>0</v>
      </c>
      <c r="L760" s="196">
        <v>0</v>
      </c>
      <c r="M760" s="196">
        <f t="shared" si="194"/>
        <v>0</v>
      </c>
      <c r="N760" s="172">
        <v>8210</v>
      </c>
    </row>
    <row r="761" spans="1:14" hidden="1" x14ac:dyDescent="0.25">
      <c r="A761" s="27">
        <f t="shared" si="195"/>
        <v>3238</v>
      </c>
      <c r="B761" s="28" t="str">
        <f t="shared" si="175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32</v>
      </c>
      <c r="G761" s="173">
        <v>3238</v>
      </c>
      <c r="H761" s="179"/>
      <c r="I761" s="179">
        <v>1416</v>
      </c>
      <c r="J761" s="249" t="s">
        <v>144</v>
      </c>
      <c r="K761" s="196">
        <v>0</v>
      </c>
      <c r="L761" s="196">
        <v>0</v>
      </c>
      <c r="M761" s="196">
        <f t="shared" si="194"/>
        <v>0</v>
      </c>
      <c r="N761" s="172">
        <v>3210</v>
      </c>
    </row>
    <row r="762" spans="1:14" hidden="1" x14ac:dyDescent="0.25">
      <c r="A762" s="27">
        <f t="shared" si="195"/>
        <v>3238</v>
      </c>
      <c r="B762" s="28" t="str">
        <f t="shared" si="175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49</v>
      </c>
      <c r="G762" s="173">
        <v>3238</v>
      </c>
      <c r="H762" s="179"/>
      <c r="I762" s="179">
        <v>1417</v>
      </c>
      <c r="J762" s="250"/>
      <c r="K762" s="196">
        <v>0</v>
      </c>
      <c r="L762" s="196">
        <v>0</v>
      </c>
      <c r="M762" s="196">
        <f t="shared" si="194"/>
        <v>0</v>
      </c>
      <c r="N762" s="172">
        <v>4910</v>
      </c>
    </row>
    <row r="763" spans="1:14" hidden="1" x14ac:dyDescent="0.25">
      <c r="A763" s="27">
        <f t="shared" si="195"/>
        <v>3238</v>
      </c>
      <c r="B763" s="28" t="str">
        <f t="shared" si="175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54</v>
      </c>
      <c r="G763" s="173">
        <v>3238</v>
      </c>
      <c r="H763" s="179"/>
      <c r="I763" s="179">
        <v>1418</v>
      </c>
      <c r="J763" s="250"/>
      <c r="K763" s="196">
        <v>0</v>
      </c>
      <c r="L763" s="196">
        <v>0</v>
      </c>
      <c r="M763" s="196">
        <f t="shared" si="194"/>
        <v>0</v>
      </c>
      <c r="N763" s="172">
        <v>5410</v>
      </c>
    </row>
    <row r="764" spans="1:14" hidden="1" x14ac:dyDescent="0.25">
      <c r="A764" s="27">
        <f t="shared" si="195"/>
        <v>3238</v>
      </c>
      <c r="B764" s="28" t="str">
        <f t="shared" si="175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62</v>
      </c>
      <c r="G764" s="173">
        <v>3238</v>
      </c>
      <c r="H764" s="179"/>
      <c r="I764" s="179">
        <v>1419</v>
      </c>
      <c r="J764" s="250"/>
      <c r="K764" s="196">
        <v>0</v>
      </c>
      <c r="L764" s="196">
        <v>0</v>
      </c>
      <c r="M764" s="196">
        <f t="shared" si="194"/>
        <v>0</v>
      </c>
      <c r="N764" s="172">
        <v>6210</v>
      </c>
    </row>
    <row r="765" spans="1:14" hidden="1" x14ac:dyDescent="0.25">
      <c r="A765" s="27">
        <f t="shared" si="195"/>
        <v>3238</v>
      </c>
      <c r="B765" s="28" t="str">
        <f t="shared" si="175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72</v>
      </c>
      <c r="G765" s="173">
        <v>3238</v>
      </c>
      <c r="H765" s="179"/>
      <c r="I765" s="179">
        <v>1420</v>
      </c>
      <c r="J765" s="250"/>
      <c r="K765" s="196">
        <v>0</v>
      </c>
      <c r="L765" s="196">
        <v>0</v>
      </c>
      <c r="M765" s="196">
        <f t="shared" si="194"/>
        <v>0</v>
      </c>
      <c r="N765" s="172">
        <v>7210</v>
      </c>
    </row>
    <row r="766" spans="1:14" hidden="1" x14ac:dyDescent="0.25">
      <c r="A766" s="27">
        <f t="shared" si="195"/>
        <v>3238</v>
      </c>
      <c r="B766" s="28" t="str">
        <f t="shared" si="175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82</v>
      </c>
      <c r="G766" s="173">
        <v>3238</v>
      </c>
      <c r="H766" s="179"/>
      <c r="I766" s="179">
        <v>1421</v>
      </c>
      <c r="J766" s="251"/>
      <c r="K766" s="196">
        <v>0</v>
      </c>
      <c r="L766" s="196">
        <v>0</v>
      </c>
      <c r="M766" s="196">
        <f t="shared" si="194"/>
        <v>0</v>
      </c>
      <c r="N766" s="172">
        <v>8210</v>
      </c>
    </row>
    <row r="767" spans="1:14" hidden="1" x14ac:dyDescent="0.25">
      <c r="A767" s="27">
        <f t="shared" si="195"/>
        <v>3239</v>
      </c>
      <c r="B767" s="28" t="str">
        <f t="shared" si="175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32</v>
      </c>
      <c r="G767" s="173">
        <v>3239</v>
      </c>
      <c r="H767" s="179"/>
      <c r="I767" s="179">
        <v>1422</v>
      </c>
      <c r="J767" s="249" t="s">
        <v>145</v>
      </c>
      <c r="K767" s="196">
        <v>0</v>
      </c>
      <c r="L767" s="196">
        <v>0</v>
      </c>
      <c r="M767" s="196">
        <f t="shared" si="194"/>
        <v>0</v>
      </c>
      <c r="N767" s="172">
        <v>3210</v>
      </c>
    </row>
    <row r="768" spans="1:14" hidden="1" x14ac:dyDescent="0.25">
      <c r="A768" s="27">
        <f t="shared" si="195"/>
        <v>3239</v>
      </c>
      <c r="B768" s="28" t="str">
        <f t="shared" si="175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49</v>
      </c>
      <c r="G768" s="173">
        <v>3239</v>
      </c>
      <c r="H768" s="179"/>
      <c r="I768" s="179">
        <v>1423</v>
      </c>
      <c r="J768" s="250"/>
      <c r="K768" s="196">
        <v>0</v>
      </c>
      <c r="L768" s="196">
        <v>0</v>
      </c>
      <c r="M768" s="196">
        <f t="shared" si="194"/>
        <v>0</v>
      </c>
      <c r="N768" s="172">
        <v>4910</v>
      </c>
    </row>
    <row r="769" spans="1:14" hidden="1" x14ac:dyDescent="0.25">
      <c r="A769" s="27">
        <f t="shared" si="195"/>
        <v>3239</v>
      </c>
      <c r="B769" s="28" t="str">
        <f t="shared" si="175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54</v>
      </c>
      <c r="G769" s="173">
        <v>3239</v>
      </c>
      <c r="H769" s="179"/>
      <c r="I769" s="179">
        <v>1424</v>
      </c>
      <c r="J769" s="250"/>
      <c r="K769" s="196">
        <v>0</v>
      </c>
      <c r="L769" s="196">
        <v>0</v>
      </c>
      <c r="M769" s="196">
        <f t="shared" si="194"/>
        <v>0</v>
      </c>
      <c r="N769" s="172">
        <v>5410</v>
      </c>
    </row>
    <row r="770" spans="1:14" hidden="1" x14ac:dyDescent="0.25">
      <c r="A770" s="27">
        <f t="shared" si="195"/>
        <v>3239</v>
      </c>
      <c r="B770" s="28" t="str">
        <f t="shared" si="175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62</v>
      </c>
      <c r="G770" s="173">
        <v>3239</v>
      </c>
      <c r="H770" s="179"/>
      <c r="I770" s="179">
        <v>1425</v>
      </c>
      <c r="J770" s="250"/>
      <c r="K770" s="196">
        <v>0</v>
      </c>
      <c r="L770" s="196">
        <v>0</v>
      </c>
      <c r="M770" s="196">
        <f t="shared" si="194"/>
        <v>0</v>
      </c>
      <c r="N770" s="172">
        <v>6210</v>
      </c>
    </row>
    <row r="771" spans="1:14" hidden="1" x14ac:dyDescent="0.25">
      <c r="A771" s="27">
        <f t="shared" si="195"/>
        <v>3239</v>
      </c>
      <c r="B771" s="28" t="str">
        <f t="shared" si="175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72</v>
      </c>
      <c r="G771" s="173">
        <v>3239</v>
      </c>
      <c r="H771" s="179"/>
      <c r="I771" s="179">
        <v>1426</v>
      </c>
      <c r="J771" s="250"/>
      <c r="K771" s="196">
        <v>0</v>
      </c>
      <c r="L771" s="196">
        <v>0</v>
      </c>
      <c r="M771" s="196">
        <f t="shared" si="194"/>
        <v>0</v>
      </c>
      <c r="N771" s="172">
        <v>7210</v>
      </c>
    </row>
    <row r="772" spans="1:14" hidden="1" x14ac:dyDescent="0.25">
      <c r="A772" s="27">
        <f t="shared" si="195"/>
        <v>3239</v>
      </c>
      <c r="B772" s="28" t="str">
        <f t="shared" si="175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82</v>
      </c>
      <c r="G772" s="173">
        <v>3239</v>
      </c>
      <c r="H772" s="179"/>
      <c r="I772" s="179">
        <v>1427</v>
      </c>
      <c r="J772" s="251"/>
      <c r="K772" s="196">
        <v>0</v>
      </c>
      <c r="L772" s="196">
        <v>0</v>
      </c>
      <c r="M772" s="196">
        <f t="shared" si="194"/>
        <v>0</v>
      </c>
      <c r="N772" s="172">
        <v>8210</v>
      </c>
    </row>
    <row r="773" spans="1:14" ht="25.5" hidden="1" x14ac:dyDescent="0.25">
      <c r="A773" s="27">
        <f t="shared" si="195"/>
        <v>324</v>
      </c>
      <c r="B773" s="28" t="str">
        <f t="shared" si="175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/>
      <c r="F773" s="152"/>
      <c r="G773" s="173">
        <v>324</v>
      </c>
      <c r="H773" s="174"/>
      <c r="I773" s="174"/>
      <c r="J773" s="192" t="s">
        <v>146</v>
      </c>
      <c r="K773" s="176">
        <f>SUM(K774:K779)</f>
        <v>0</v>
      </c>
      <c r="L773" s="176">
        <f>SUM(L774:L779)</f>
        <v>0</v>
      </c>
      <c r="M773" s="176">
        <f t="shared" ref="M773" si="196">SUM(M774:M779)</f>
        <v>0</v>
      </c>
      <c r="N773" s="172"/>
    </row>
    <row r="774" spans="1:14" hidden="1" x14ac:dyDescent="0.25">
      <c r="A774" s="27">
        <f t="shared" si="195"/>
        <v>3241</v>
      </c>
      <c r="B774" s="28" t="str">
        <f t="shared" si="175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3241</v>
      </c>
      <c r="H774" s="179"/>
      <c r="I774" s="179">
        <v>1428</v>
      </c>
      <c r="J774" s="249" t="s">
        <v>146</v>
      </c>
      <c r="K774" s="196">
        <v>0</v>
      </c>
      <c r="L774" s="196">
        <v>0</v>
      </c>
      <c r="M774" s="196">
        <f t="shared" ref="M774:M779" si="197">K774+L774</f>
        <v>0</v>
      </c>
      <c r="N774" s="172">
        <v>3210</v>
      </c>
    </row>
    <row r="775" spans="1:14" hidden="1" x14ac:dyDescent="0.25">
      <c r="A775" s="27">
        <f t="shared" si="195"/>
        <v>3241</v>
      </c>
      <c r="B775" s="28" t="str">
        <f t="shared" si="175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3241</v>
      </c>
      <c r="H775" s="179"/>
      <c r="I775" s="179">
        <v>1429</v>
      </c>
      <c r="J775" s="250"/>
      <c r="K775" s="196">
        <v>0</v>
      </c>
      <c r="L775" s="196">
        <v>0</v>
      </c>
      <c r="M775" s="196">
        <f t="shared" si="197"/>
        <v>0</v>
      </c>
      <c r="N775" s="172">
        <v>4910</v>
      </c>
    </row>
    <row r="776" spans="1:14" hidden="1" x14ac:dyDescent="0.25">
      <c r="A776" s="27">
        <f t="shared" si="195"/>
        <v>3241</v>
      </c>
      <c r="B776" s="28" t="str">
        <f t="shared" si="175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3241</v>
      </c>
      <c r="H776" s="179"/>
      <c r="I776" s="179">
        <v>1430</v>
      </c>
      <c r="J776" s="250"/>
      <c r="K776" s="196">
        <v>0</v>
      </c>
      <c r="L776" s="196">
        <v>0</v>
      </c>
      <c r="M776" s="196">
        <f t="shared" si="197"/>
        <v>0</v>
      </c>
      <c r="N776" s="172">
        <v>5410</v>
      </c>
    </row>
    <row r="777" spans="1:14" hidden="1" x14ac:dyDescent="0.25">
      <c r="A777" s="27">
        <f t="shared" si="195"/>
        <v>3241</v>
      </c>
      <c r="B777" s="28" t="str">
        <f t="shared" si="175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3241</v>
      </c>
      <c r="H777" s="179"/>
      <c r="I777" s="179">
        <v>1431</v>
      </c>
      <c r="J777" s="250"/>
      <c r="K777" s="196">
        <v>0</v>
      </c>
      <c r="L777" s="196">
        <v>0</v>
      </c>
      <c r="M777" s="196">
        <f t="shared" si="197"/>
        <v>0</v>
      </c>
      <c r="N777" s="172">
        <v>6210</v>
      </c>
    </row>
    <row r="778" spans="1:14" hidden="1" x14ac:dyDescent="0.25">
      <c r="A778" s="27">
        <f t="shared" si="195"/>
        <v>3241</v>
      </c>
      <c r="B778" s="28" t="str">
        <f t="shared" si="175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3241</v>
      </c>
      <c r="H778" s="179"/>
      <c r="I778" s="179">
        <v>1432</v>
      </c>
      <c r="J778" s="250"/>
      <c r="K778" s="196">
        <v>0</v>
      </c>
      <c r="L778" s="196">
        <v>0</v>
      </c>
      <c r="M778" s="196">
        <f t="shared" si="197"/>
        <v>0</v>
      </c>
      <c r="N778" s="172">
        <v>7210</v>
      </c>
    </row>
    <row r="779" spans="1:14" hidden="1" x14ac:dyDescent="0.25">
      <c r="A779" s="27">
        <f t="shared" si="195"/>
        <v>3241</v>
      </c>
      <c r="B779" s="28" t="str">
        <f t="shared" ref="B779:B842" si="198">IF(H779&gt;0,F779," ")</f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3241</v>
      </c>
      <c r="H779" s="179"/>
      <c r="I779" s="179">
        <v>1433</v>
      </c>
      <c r="J779" s="251"/>
      <c r="K779" s="196">
        <v>0</v>
      </c>
      <c r="L779" s="196">
        <v>0</v>
      </c>
      <c r="M779" s="196">
        <f t="shared" si="197"/>
        <v>0</v>
      </c>
      <c r="N779" s="172">
        <v>8210</v>
      </c>
    </row>
    <row r="780" spans="1:14" ht="25.5" hidden="1" x14ac:dyDescent="0.25">
      <c r="A780" s="27">
        <f t="shared" si="195"/>
        <v>329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/>
      <c r="F780" s="152"/>
      <c r="G780" s="173">
        <v>329</v>
      </c>
      <c r="H780" s="174"/>
      <c r="I780" s="174"/>
      <c r="J780" s="192" t="s">
        <v>147</v>
      </c>
      <c r="K780" s="176">
        <f>SUM(K781:K822)</f>
        <v>0</v>
      </c>
      <c r="L780" s="176">
        <f>SUM(L781:L822)</f>
        <v>0</v>
      </c>
      <c r="M780" s="176">
        <f t="shared" ref="M780" si="199">SUM(M781:M822)</f>
        <v>0</v>
      </c>
      <c r="N780" s="172"/>
    </row>
    <row r="781" spans="1:14" hidden="1" x14ac:dyDescent="0.25">
      <c r="A781" s="27">
        <f t="shared" si="195"/>
        <v>3291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32</v>
      </c>
      <c r="G781" s="173">
        <v>3291</v>
      </c>
      <c r="H781" s="179"/>
      <c r="I781" s="179">
        <v>1434</v>
      </c>
      <c r="J781" s="249" t="s">
        <v>172</v>
      </c>
      <c r="K781" s="196">
        <v>0</v>
      </c>
      <c r="L781" s="196">
        <v>0</v>
      </c>
      <c r="M781" s="196">
        <f t="shared" ref="M781:M822" si="200">K781+L781</f>
        <v>0</v>
      </c>
      <c r="N781" s="172">
        <v>3210</v>
      </c>
    </row>
    <row r="782" spans="1:14" hidden="1" x14ac:dyDescent="0.25">
      <c r="A782" s="27">
        <f t="shared" si="195"/>
        <v>3291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49</v>
      </c>
      <c r="G782" s="173">
        <v>3291</v>
      </c>
      <c r="H782" s="179"/>
      <c r="I782" s="179">
        <v>1435</v>
      </c>
      <c r="J782" s="250"/>
      <c r="K782" s="196">
        <v>0</v>
      </c>
      <c r="L782" s="196">
        <v>0</v>
      </c>
      <c r="M782" s="196">
        <f t="shared" si="200"/>
        <v>0</v>
      </c>
      <c r="N782" s="172">
        <v>4910</v>
      </c>
    </row>
    <row r="783" spans="1:14" hidden="1" x14ac:dyDescent="0.25">
      <c r="A783" s="27">
        <f t="shared" si="195"/>
        <v>3291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54</v>
      </c>
      <c r="G783" s="173">
        <v>3291</v>
      </c>
      <c r="H783" s="179"/>
      <c r="I783" s="179">
        <v>1436</v>
      </c>
      <c r="J783" s="250"/>
      <c r="K783" s="196">
        <v>0</v>
      </c>
      <c r="L783" s="196">
        <v>0</v>
      </c>
      <c r="M783" s="196">
        <f t="shared" si="200"/>
        <v>0</v>
      </c>
      <c r="N783" s="172">
        <v>5410</v>
      </c>
    </row>
    <row r="784" spans="1:14" hidden="1" x14ac:dyDescent="0.25">
      <c r="A784" s="27">
        <f t="shared" si="195"/>
        <v>3291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62</v>
      </c>
      <c r="G784" s="173">
        <v>3291</v>
      </c>
      <c r="H784" s="179"/>
      <c r="I784" s="179">
        <v>1437</v>
      </c>
      <c r="J784" s="250"/>
      <c r="K784" s="196">
        <v>0</v>
      </c>
      <c r="L784" s="196">
        <v>0</v>
      </c>
      <c r="M784" s="196">
        <f t="shared" si="200"/>
        <v>0</v>
      </c>
      <c r="N784" s="172">
        <v>6210</v>
      </c>
    </row>
    <row r="785" spans="1:14" hidden="1" x14ac:dyDescent="0.25">
      <c r="A785" s="27">
        <f t="shared" si="195"/>
        <v>3291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72</v>
      </c>
      <c r="G785" s="173">
        <v>3291</v>
      </c>
      <c r="H785" s="179"/>
      <c r="I785" s="179">
        <v>1438</v>
      </c>
      <c r="J785" s="250"/>
      <c r="K785" s="196">
        <v>0</v>
      </c>
      <c r="L785" s="196">
        <v>0</v>
      </c>
      <c r="M785" s="196">
        <f t="shared" si="200"/>
        <v>0</v>
      </c>
      <c r="N785" s="172">
        <v>7210</v>
      </c>
    </row>
    <row r="786" spans="1:14" hidden="1" x14ac:dyDescent="0.25">
      <c r="A786" s="27">
        <f t="shared" si="195"/>
        <v>3291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82</v>
      </c>
      <c r="G786" s="173">
        <v>3291</v>
      </c>
      <c r="H786" s="179"/>
      <c r="I786" s="179">
        <v>1439</v>
      </c>
      <c r="J786" s="251"/>
      <c r="K786" s="196">
        <v>0</v>
      </c>
      <c r="L786" s="196">
        <v>0</v>
      </c>
      <c r="M786" s="196">
        <f t="shared" si="200"/>
        <v>0</v>
      </c>
      <c r="N786" s="172">
        <v>8210</v>
      </c>
    </row>
    <row r="787" spans="1:14" hidden="1" x14ac:dyDescent="0.25">
      <c r="A787" s="27">
        <f t="shared" si="195"/>
        <v>3292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32</v>
      </c>
      <c r="G787" s="173">
        <v>3292</v>
      </c>
      <c r="H787" s="179"/>
      <c r="I787" s="179">
        <v>1440</v>
      </c>
      <c r="J787" s="249" t="s">
        <v>148</v>
      </c>
      <c r="K787" s="196">
        <v>0</v>
      </c>
      <c r="L787" s="196">
        <v>0</v>
      </c>
      <c r="M787" s="196">
        <f t="shared" si="200"/>
        <v>0</v>
      </c>
      <c r="N787" s="172">
        <v>3210</v>
      </c>
    </row>
    <row r="788" spans="1:14" hidden="1" x14ac:dyDescent="0.25">
      <c r="A788" s="27">
        <f t="shared" si="195"/>
        <v>3292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49</v>
      </c>
      <c r="G788" s="173">
        <v>3292</v>
      </c>
      <c r="H788" s="179"/>
      <c r="I788" s="179">
        <v>1441</v>
      </c>
      <c r="J788" s="250"/>
      <c r="K788" s="196">
        <v>0</v>
      </c>
      <c r="L788" s="196">
        <v>0</v>
      </c>
      <c r="M788" s="196">
        <f t="shared" si="200"/>
        <v>0</v>
      </c>
      <c r="N788" s="172">
        <v>4910</v>
      </c>
    </row>
    <row r="789" spans="1:14" hidden="1" x14ac:dyDescent="0.25">
      <c r="A789" s="27">
        <f t="shared" si="195"/>
        <v>3292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54</v>
      </c>
      <c r="G789" s="173">
        <v>3292</v>
      </c>
      <c r="H789" s="179"/>
      <c r="I789" s="179">
        <v>1442</v>
      </c>
      <c r="J789" s="250"/>
      <c r="K789" s="196">
        <v>0</v>
      </c>
      <c r="L789" s="196">
        <v>0</v>
      </c>
      <c r="M789" s="196">
        <f t="shared" si="200"/>
        <v>0</v>
      </c>
      <c r="N789" s="172">
        <v>5410</v>
      </c>
    </row>
    <row r="790" spans="1:14" hidden="1" x14ac:dyDescent="0.25">
      <c r="A790" s="27">
        <f t="shared" si="195"/>
        <v>3292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62</v>
      </c>
      <c r="G790" s="173">
        <v>3292</v>
      </c>
      <c r="H790" s="179"/>
      <c r="I790" s="179">
        <v>1443</v>
      </c>
      <c r="J790" s="250"/>
      <c r="K790" s="196">
        <v>0</v>
      </c>
      <c r="L790" s="196">
        <v>0</v>
      </c>
      <c r="M790" s="196">
        <f t="shared" si="200"/>
        <v>0</v>
      </c>
      <c r="N790" s="172">
        <v>6210</v>
      </c>
    </row>
    <row r="791" spans="1:14" hidden="1" x14ac:dyDescent="0.25">
      <c r="A791" s="27">
        <f t="shared" si="195"/>
        <v>3292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72</v>
      </c>
      <c r="G791" s="173">
        <v>3292</v>
      </c>
      <c r="H791" s="179"/>
      <c r="I791" s="179">
        <v>1444</v>
      </c>
      <c r="J791" s="250"/>
      <c r="K791" s="196">
        <v>0</v>
      </c>
      <c r="L791" s="196">
        <v>0</v>
      </c>
      <c r="M791" s="196">
        <f t="shared" si="200"/>
        <v>0</v>
      </c>
      <c r="N791" s="172">
        <v>7210</v>
      </c>
    </row>
    <row r="792" spans="1:14" hidden="1" x14ac:dyDescent="0.25">
      <c r="A792" s="27">
        <f t="shared" si="195"/>
        <v>3292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82</v>
      </c>
      <c r="G792" s="173">
        <v>3292</v>
      </c>
      <c r="H792" s="179"/>
      <c r="I792" s="179">
        <v>1445</v>
      </c>
      <c r="J792" s="251"/>
      <c r="K792" s="196">
        <v>0</v>
      </c>
      <c r="L792" s="196">
        <v>0</v>
      </c>
      <c r="M792" s="196">
        <f t="shared" si="200"/>
        <v>0</v>
      </c>
      <c r="N792" s="172">
        <v>8210</v>
      </c>
    </row>
    <row r="793" spans="1:14" hidden="1" x14ac:dyDescent="0.25">
      <c r="A793" s="27">
        <f t="shared" si="195"/>
        <v>3293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32</v>
      </c>
      <c r="G793" s="173">
        <v>3293</v>
      </c>
      <c r="H793" s="179"/>
      <c r="I793" s="179">
        <v>1446</v>
      </c>
      <c r="J793" s="249" t="s">
        <v>149</v>
      </c>
      <c r="K793" s="196">
        <v>0</v>
      </c>
      <c r="L793" s="196">
        <v>0</v>
      </c>
      <c r="M793" s="196">
        <f t="shared" si="200"/>
        <v>0</v>
      </c>
      <c r="N793" s="172">
        <v>3210</v>
      </c>
    </row>
    <row r="794" spans="1:14" hidden="1" x14ac:dyDescent="0.25">
      <c r="A794" s="27">
        <f t="shared" si="195"/>
        <v>3293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49</v>
      </c>
      <c r="G794" s="173">
        <v>3293</v>
      </c>
      <c r="H794" s="179"/>
      <c r="I794" s="179">
        <v>1447</v>
      </c>
      <c r="J794" s="250"/>
      <c r="K794" s="196">
        <v>0</v>
      </c>
      <c r="L794" s="196">
        <v>0</v>
      </c>
      <c r="M794" s="196">
        <f t="shared" si="200"/>
        <v>0</v>
      </c>
      <c r="N794" s="172">
        <v>4910</v>
      </c>
    </row>
    <row r="795" spans="1:14" hidden="1" x14ac:dyDescent="0.25">
      <c r="A795" s="27">
        <f t="shared" si="195"/>
        <v>3293</v>
      </c>
      <c r="B795" s="28" t="str">
        <f t="shared" si="198"/>
        <v xml:space="preserve"> </v>
      </c>
      <c r="C795" s="35" t="str">
        <f t="shared" si="189"/>
        <v xml:space="preserve">  </v>
      </c>
      <c r="D795" s="35" t="str">
        <f t="shared" si="190"/>
        <v xml:space="preserve">  </v>
      </c>
      <c r="E795" s="36" t="s">
        <v>195</v>
      </c>
      <c r="F795" s="152">
        <v>54</v>
      </c>
      <c r="G795" s="173">
        <v>3293</v>
      </c>
      <c r="H795" s="179"/>
      <c r="I795" s="179">
        <v>1448</v>
      </c>
      <c r="J795" s="250"/>
      <c r="K795" s="196">
        <v>0</v>
      </c>
      <c r="L795" s="196">
        <v>0</v>
      </c>
      <c r="M795" s="196">
        <f t="shared" si="200"/>
        <v>0</v>
      </c>
      <c r="N795" s="172">
        <v>5410</v>
      </c>
    </row>
    <row r="796" spans="1:14" hidden="1" x14ac:dyDescent="0.25">
      <c r="A796" s="27">
        <f t="shared" si="195"/>
        <v>3293</v>
      </c>
      <c r="B796" s="28" t="str">
        <f t="shared" si="198"/>
        <v xml:space="preserve"> </v>
      </c>
      <c r="C796" s="35" t="str">
        <f t="shared" si="189"/>
        <v xml:space="preserve">  </v>
      </c>
      <c r="D796" s="35" t="str">
        <f t="shared" si="190"/>
        <v xml:space="preserve">  </v>
      </c>
      <c r="E796" s="36" t="s">
        <v>195</v>
      </c>
      <c r="F796" s="152">
        <v>62</v>
      </c>
      <c r="G796" s="173">
        <v>3293</v>
      </c>
      <c r="H796" s="179"/>
      <c r="I796" s="179">
        <v>1449</v>
      </c>
      <c r="J796" s="250"/>
      <c r="K796" s="196">
        <v>0</v>
      </c>
      <c r="L796" s="196">
        <v>0</v>
      </c>
      <c r="M796" s="196">
        <f t="shared" si="200"/>
        <v>0</v>
      </c>
      <c r="N796" s="172">
        <v>6210</v>
      </c>
    </row>
    <row r="797" spans="1:14" hidden="1" x14ac:dyDescent="0.25">
      <c r="A797" s="27">
        <f t="shared" si="195"/>
        <v>3293</v>
      </c>
      <c r="B797" s="28" t="str">
        <f t="shared" si="198"/>
        <v xml:space="preserve"> </v>
      </c>
      <c r="C797" s="35" t="str">
        <f t="shared" si="189"/>
        <v xml:space="preserve">  </v>
      </c>
      <c r="D797" s="35" t="str">
        <f t="shared" si="190"/>
        <v xml:space="preserve">  </v>
      </c>
      <c r="E797" s="36" t="s">
        <v>195</v>
      </c>
      <c r="F797" s="152">
        <v>72</v>
      </c>
      <c r="G797" s="173">
        <v>3293</v>
      </c>
      <c r="H797" s="179"/>
      <c r="I797" s="179">
        <v>1450</v>
      </c>
      <c r="J797" s="250"/>
      <c r="K797" s="196">
        <v>0</v>
      </c>
      <c r="L797" s="196">
        <v>0</v>
      </c>
      <c r="M797" s="196">
        <f t="shared" si="200"/>
        <v>0</v>
      </c>
      <c r="N797" s="172">
        <v>7210</v>
      </c>
    </row>
    <row r="798" spans="1:14" hidden="1" x14ac:dyDescent="0.25">
      <c r="A798" s="27">
        <f t="shared" si="195"/>
        <v>3293</v>
      </c>
      <c r="B798" s="28" t="str">
        <f t="shared" si="198"/>
        <v xml:space="preserve"> </v>
      </c>
      <c r="C798" s="35" t="str">
        <f t="shared" si="189"/>
        <v xml:space="preserve">  </v>
      </c>
      <c r="D798" s="35" t="str">
        <f t="shared" si="190"/>
        <v xml:space="preserve">  </v>
      </c>
      <c r="E798" s="36" t="s">
        <v>195</v>
      </c>
      <c r="F798" s="152">
        <v>82</v>
      </c>
      <c r="G798" s="173">
        <v>3293</v>
      </c>
      <c r="H798" s="179"/>
      <c r="I798" s="179">
        <v>1451</v>
      </c>
      <c r="J798" s="251"/>
      <c r="K798" s="196">
        <v>0</v>
      </c>
      <c r="L798" s="196">
        <v>0</v>
      </c>
      <c r="M798" s="196">
        <f t="shared" si="200"/>
        <v>0</v>
      </c>
      <c r="N798" s="172">
        <v>8210</v>
      </c>
    </row>
    <row r="799" spans="1:14" hidden="1" x14ac:dyDescent="0.25">
      <c r="A799" s="27">
        <f t="shared" si="195"/>
        <v>3294</v>
      </c>
      <c r="B799" s="28" t="str">
        <f t="shared" si="198"/>
        <v xml:space="preserve"> </v>
      </c>
      <c r="C799" s="35" t="str">
        <f t="shared" si="189"/>
        <v xml:space="preserve">  </v>
      </c>
      <c r="D799" s="35" t="str">
        <f t="shared" si="190"/>
        <v xml:space="preserve">  </v>
      </c>
      <c r="E799" s="36" t="s">
        <v>195</v>
      </c>
      <c r="F799" s="152">
        <v>32</v>
      </c>
      <c r="G799" s="173">
        <v>3294</v>
      </c>
      <c r="H799" s="179"/>
      <c r="I799" s="179">
        <v>1452</v>
      </c>
      <c r="J799" s="249" t="s">
        <v>150</v>
      </c>
      <c r="K799" s="196">
        <v>0</v>
      </c>
      <c r="L799" s="196">
        <v>0</v>
      </c>
      <c r="M799" s="196">
        <f t="shared" si="200"/>
        <v>0</v>
      </c>
      <c r="N799" s="172">
        <v>3210</v>
      </c>
    </row>
    <row r="800" spans="1:14" hidden="1" x14ac:dyDescent="0.25">
      <c r="A800" s="27">
        <f t="shared" si="195"/>
        <v>3294</v>
      </c>
      <c r="B800" s="28" t="str">
        <f t="shared" si="198"/>
        <v xml:space="preserve"> </v>
      </c>
      <c r="C800" s="35" t="str">
        <f t="shared" si="189"/>
        <v xml:space="preserve">  </v>
      </c>
      <c r="D800" s="35" t="str">
        <f t="shared" si="190"/>
        <v xml:space="preserve">  </v>
      </c>
      <c r="E800" s="36" t="s">
        <v>195</v>
      </c>
      <c r="F800" s="152">
        <v>49</v>
      </c>
      <c r="G800" s="173">
        <v>3294</v>
      </c>
      <c r="H800" s="179"/>
      <c r="I800" s="179">
        <v>1453</v>
      </c>
      <c r="J800" s="250"/>
      <c r="K800" s="196">
        <v>0</v>
      </c>
      <c r="L800" s="196">
        <v>0</v>
      </c>
      <c r="M800" s="196">
        <f t="shared" si="200"/>
        <v>0</v>
      </c>
      <c r="N800" s="172">
        <v>4910</v>
      </c>
    </row>
    <row r="801" spans="1:14" hidden="1" x14ac:dyDescent="0.25">
      <c r="A801" s="27">
        <f t="shared" si="195"/>
        <v>3294</v>
      </c>
      <c r="B801" s="28" t="str">
        <f t="shared" si="198"/>
        <v xml:space="preserve"> </v>
      </c>
      <c r="C801" s="35" t="str">
        <f t="shared" si="189"/>
        <v xml:space="preserve">  </v>
      </c>
      <c r="D801" s="35" t="str">
        <f t="shared" si="190"/>
        <v xml:space="preserve">  </v>
      </c>
      <c r="E801" s="36" t="s">
        <v>195</v>
      </c>
      <c r="F801" s="152">
        <v>54</v>
      </c>
      <c r="G801" s="173">
        <v>3294</v>
      </c>
      <c r="H801" s="179"/>
      <c r="I801" s="179">
        <v>1454</v>
      </c>
      <c r="J801" s="250"/>
      <c r="K801" s="196">
        <v>0</v>
      </c>
      <c r="L801" s="196">
        <v>0</v>
      </c>
      <c r="M801" s="196">
        <f t="shared" si="200"/>
        <v>0</v>
      </c>
      <c r="N801" s="172">
        <v>5410</v>
      </c>
    </row>
    <row r="802" spans="1:14" hidden="1" x14ac:dyDescent="0.25">
      <c r="A802" s="27">
        <f t="shared" si="195"/>
        <v>3294</v>
      </c>
      <c r="B802" s="28" t="str">
        <f t="shared" si="198"/>
        <v xml:space="preserve"> </v>
      </c>
      <c r="C802" s="35" t="str">
        <f t="shared" si="189"/>
        <v xml:space="preserve">  </v>
      </c>
      <c r="D802" s="35" t="str">
        <f t="shared" si="190"/>
        <v xml:space="preserve">  </v>
      </c>
      <c r="E802" s="36" t="s">
        <v>195</v>
      </c>
      <c r="F802" s="152">
        <v>62</v>
      </c>
      <c r="G802" s="173">
        <v>3294</v>
      </c>
      <c r="H802" s="179"/>
      <c r="I802" s="179">
        <v>1455</v>
      </c>
      <c r="J802" s="250"/>
      <c r="K802" s="196">
        <v>0</v>
      </c>
      <c r="L802" s="196">
        <v>0</v>
      </c>
      <c r="M802" s="196">
        <f t="shared" si="200"/>
        <v>0</v>
      </c>
      <c r="N802" s="172">
        <v>6210</v>
      </c>
    </row>
    <row r="803" spans="1:14" hidden="1" x14ac:dyDescent="0.25">
      <c r="A803" s="27">
        <f t="shared" si="195"/>
        <v>3294</v>
      </c>
      <c r="B803" s="28" t="str">
        <f t="shared" si="198"/>
        <v xml:space="preserve"> </v>
      </c>
      <c r="C803" s="35" t="str">
        <f t="shared" si="189"/>
        <v xml:space="preserve">  </v>
      </c>
      <c r="D803" s="35" t="str">
        <f t="shared" si="190"/>
        <v xml:space="preserve">  </v>
      </c>
      <c r="E803" s="36" t="s">
        <v>195</v>
      </c>
      <c r="F803" s="152">
        <v>72</v>
      </c>
      <c r="G803" s="173">
        <v>3294</v>
      </c>
      <c r="H803" s="179"/>
      <c r="I803" s="179">
        <v>1456</v>
      </c>
      <c r="J803" s="250"/>
      <c r="K803" s="196">
        <v>0</v>
      </c>
      <c r="L803" s="196">
        <v>0</v>
      </c>
      <c r="M803" s="196">
        <f t="shared" si="200"/>
        <v>0</v>
      </c>
      <c r="N803" s="172">
        <v>7210</v>
      </c>
    </row>
    <row r="804" spans="1:14" hidden="1" x14ac:dyDescent="0.25">
      <c r="A804" s="27">
        <f t="shared" si="195"/>
        <v>3294</v>
      </c>
      <c r="B804" s="28" t="str">
        <f t="shared" si="198"/>
        <v xml:space="preserve"> </v>
      </c>
      <c r="C804" s="35" t="str">
        <f t="shared" si="189"/>
        <v xml:space="preserve">  </v>
      </c>
      <c r="D804" s="35" t="str">
        <f t="shared" si="190"/>
        <v xml:space="preserve">  </v>
      </c>
      <c r="E804" s="36" t="s">
        <v>195</v>
      </c>
      <c r="F804" s="152">
        <v>82</v>
      </c>
      <c r="G804" s="173">
        <v>3294</v>
      </c>
      <c r="H804" s="179"/>
      <c r="I804" s="179">
        <v>1457</v>
      </c>
      <c r="J804" s="251"/>
      <c r="K804" s="196">
        <v>0</v>
      </c>
      <c r="L804" s="196">
        <v>0</v>
      </c>
      <c r="M804" s="196">
        <f t="shared" si="200"/>
        <v>0</v>
      </c>
      <c r="N804" s="172">
        <v>8210</v>
      </c>
    </row>
    <row r="805" spans="1:14" hidden="1" x14ac:dyDescent="0.25">
      <c r="A805" s="27">
        <f t="shared" si="195"/>
        <v>3295</v>
      </c>
      <c r="B805" s="28" t="str">
        <f t="shared" si="198"/>
        <v xml:space="preserve"> </v>
      </c>
      <c r="C805" s="35" t="str">
        <f t="shared" si="189"/>
        <v xml:space="preserve">  </v>
      </c>
      <c r="D805" s="35" t="str">
        <f t="shared" si="190"/>
        <v xml:space="preserve">  </v>
      </c>
      <c r="E805" s="36" t="s">
        <v>195</v>
      </c>
      <c r="F805" s="152">
        <v>32</v>
      </c>
      <c r="G805" s="173">
        <v>3295</v>
      </c>
      <c r="H805" s="179"/>
      <c r="I805" s="179">
        <v>1458</v>
      </c>
      <c r="J805" s="249" t="s">
        <v>151</v>
      </c>
      <c r="K805" s="196">
        <v>0</v>
      </c>
      <c r="L805" s="196">
        <v>0</v>
      </c>
      <c r="M805" s="196">
        <f t="shared" si="200"/>
        <v>0</v>
      </c>
      <c r="N805" s="172">
        <v>3210</v>
      </c>
    </row>
    <row r="806" spans="1:14" hidden="1" x14ac:dyDescent="0.25">
      <c r="A806" s="27">
        <f t="shared" si="195"/>
        <v>3295</v>
      </c>
      <c r="B806" s="28" t="str">
        <f t="shared" si="198"/>
        <v xml:space="preserve"> </v>
      </c>
      <c r="C806" s="35" t="str">
        <f t="shared" si="189"/>
        <v xml:space="preserve">  </v>
      </c>
      <c r="D806" s="35" t="str">
        <f t="shared" si="190"/>
        <v xml:space="preserve">  </v>
      </c>
      <c r="E806" s="36" t="s">
        <v>195</v>
      </c>
      <c r="F806" s="152">
        <v>49</v>
      </c>
      <c r="G806" s="173">
        <v>3295</v>
      </c>
      <c r="H806" s="179"/>
      <c r="I806" s="179">
        <v>1459</v>
      </c>
      <c r="J806" s="250"/>
      <c r="K806" s="196">
        <v>0</v>
      </c>
      <c r="L806" s="196">
        <v>0</v>
      </c>
      <c r="M806" s="196">
        <f t="shared" si="200"/>
        <v>0</v>
      </c>
      <c r="N806" s="172">
        <v>4910</v>
      </c>
    </row>
    <row r="807" spans="1:14" hidden="1" x14ac:dyDescent="0.25">
      <c r="A807" s="27">
        <f t="shared" si="195"/>
        <v>3295</v>
      </c>
      <c r="B807" s="28" t="str">
        <f t="shared" si="198"/>
        <v xml:space="preserve"> </v>
      </c>
      <c r="C807" s="35" t="str">
        <f t="shared" si="189"/>
        <v xml:space="preserve">  </v>
      </c>
      <c r="D807" s="35" t="str">
        <f t="shared" si="190"/>
        <v xml:space="preserve">  </v>
      </c>
      <c r="E807" s="36" t="s">
        <v>195</v>
      </c>
      <c r="F807" s="152">
        <v>54</v>
      </c>
      <c r="G807" s="173">
        <v>3295</v>
      </c>
      <c r="H807" s="179"/>
      <c r="I807" s="179">
        <v>1460</v>
      </c>
      <c r="J807" s="250"/>
      <c r="K807" s="196">
        <v>0</v>
      </c>
      <c r="L807" s="196">
        <v>0</v>
      </c>
      <c r="M807" s="196">
        <f t="shared" si="200"/>
        <v>0</v>
      </c>
      <c r="N807" s="172">
        <v>5410</v>
      </c>
    </row>
    <row r="808" spans="1:14" hidden="1" x14ac:dyDescent="0.25">
      <c r="A808" s="27">
        <f t="shared" si="195"/>
        <v>3295</v>
      </c>
      <c r="B808" s="28" t="str">
        <f t="shared" si="198"/>
        <v xml:space="preserve"> </v>
      </c>
      <c r="C808" s="35" t="str">
        <f t="shared" si="189"/>
        <v xml:space="preserve">  </v>
      </c>
      <c r="D808" s="35" t="str">
        <f t="shared" si="190"/>
        <v xml:space="preserve">  </v>
      </c>
      <c r="E808" s="36" t="s">
        <v>195</v>
      </c>
      <c r="F808" s="152">
        <v>62</v>
      </c>
      <c r="G808" s="173">
        <v>3295</v>
      </c>
      <c r="H808" s="179"/>
      <c r="I808" s="179">
        <v>1461</v>
      </c>
      <c r="J808" s="250"/>
      <c r="K808" s="196">
        <v>0</v>
      </c>
      <c r="L808" s="196">
        <v>0</v>
      </c>
      <c r="M808" s="196">
        <f t="shared" si="200"/>
        <v>0</v>
      </c>
      <c r="N808" s="172">
        <v>6210</v>
      </c>
    </row>
    <row r="809" spans="1:14" hidden="1" x14ac:dyDescent="0.25">
      <c r="A809" s="27">
        <f t="shared" si="195"/>
        <v>3295</v>
      </c>
      <c r="B809" s="28" t="str">
        <f t="shared" si="198"/>
        <v xml:space="preserve"> </v>
      </c>
      <c r="C809" s="35" t="str">
        <f t="shared" si="189"/>
        <v xml:space="preserve">  </v>
      </c>
      <c r="D809" s="35" t="str">
        <f t="shared" si="190"/>
        <v xml:space="preserve">  </v>
      </c>
      <c r="E809" s="36" t="s">
        <v>195</v>
      </c>
      <c r="F809" s="152">
        <v>72</v>
      </c>
      <c r="G809" s="173">
        <v>3295</v>
      </c>
      <c r="H809" s="179"/>
      <c r="I809" s="179">
        <v>1462</v>
      </c>
      <c r="J809" s="250"/>
      <c r="K809" s="196">
        <v>0</v>
      </c>
      <c r="L809" s="196">
        <v>0</v>
      </c>
      <c r="M809" s="196">
        <f t="shared" si="200"/>
        <v>0</v>
      </c>
      <c r="N809" s="172">
        <v>7210</v>
      </c>
    </row>
    <row r="810" spans="1:14" hidden="1" x14ac:dyDescent="0.25">
      <c r="A810" s="27">
        <f t="shared" si="195"/>
        <v>3295</v>
      </c>
      <c r="B810" s="28" t="str">
        <f t="shared" si="198"/>
        <v xml:space="preserve"> </v>
      </c>
      <c r="C810" s="35" t="str">
        <f t="shared" si="189"/>
        <v xml:space="preserve">  </v>
      </c>
      <c r="D810" s="35" t="str">
        <f t="shared" si="190"/>
        <v xml:space="preserve">  </v>
      </c>
      <c r="E810" s="36" t="s">
        <v>195</v>
      </c>
      <c r="F810" s="152">
        <v>82</v>
      </c>
      <c r="G810" s="173">
        <v>3295</v>
      </c>
      <c r="H810" s="179"/>
      <c r="I810" s="179">
        <v>1463</v>
      </c>
      <c r="J810" s="251"/>
      <c r="K810" s="196">
        <v>0</v>
      </c>
      <c r="L810" s="196">
        <v>0</v>
      </c>
      <c r="M810" s="196">
        <f t="shared" si="200"/>
        <v>0</v>
      </c>
      <c r="N810" s="172">
        <v>8210</v>
      </c>
    </row>
    <row r="811" spans="1:14" hidden="1" x14ac:dyDescent="0.25">
      <c r="A811" s="27">
        <f t="shared" si="195"/>
        <v>3296</v>
      </c>
      <c r="B811" s="28" t="str">
        <f t="shared" si="198"/>
        <v xml:space="preserve"> </v>
      </c>
      <c r="C811" s="35" t="str">
        <f t="shared" si="189"/>
        <v xml:space="preserve">  </v>
      </c>
      <c r="D811" s="35" t="str">
        <f t="shared" si="190"/>
        <v xml:space="preserve">  </v>
      </c>
      <c r="E811" s="36" t="s">
        <v>195</v>
      </c>
      <c r="F811" s="152">
        <v>32</v>
      </c>
      <c r="G811" s="173">
        <v>3296</v>
      </c>
      <c r="H811" s="179"/>
      <c r="I811" s="179">
        <v>1464</v>
      </c>
      <c r="J811" s="249" t="s">
        <v>219</v>
      </c>
      <c r="K811" s="196">
        <v>0</v>
      </c>
      <c r="L811" s="196">
        <v>0</v>
      </c>
      <c r="M811" s="196">
        <f t="shared" si="200"/>
        <v>0</v>
      </c>
      <c r="N811" s="172">
        <v>3210</v>
      </c>
    </row>
    <row r="812" spans="1:14" hidden="1" x14ac:dyDescent="0.25">
      <c r="A812" s="27">
        <f t="shared" si="195"/>
        <v>3296</v>
      </c>
      <c r="B812" s="28" t="str">
        <f t="shared" si="198"/>
        <v xml:space="preserve"> </v>
      </c>
      <c r="C812" s="35" t="str">
        <f t="shared" si="189"/>
        <v xml:space="preserve">  </v>
      </c>
      <c r="D812" s="35" t="str">
        <f t="shared" si="190"/>
        <v xml:space="preserve">  </v>
      </c>
      <c r="E812" s="36" t="s">
        <v>195</v>
      </c>
      <c r="F812" s="152">
        <v>49</v>
      </c>
      <c r="G812" s="173">
        <v>3296</v>
      </c>
      <c r="H812" s="179"/>
      <c r="I812" s="179">
        <v>1465</v>
      </c>
      <c r="J812" s="250"/>
      <c r="K812" s="196">
        <v>0</v>
      </c>
      <c r="L812" s="196">
        <v>0</v>
      </c>
      <c r="M812" s="196">
        <f t="shared" si="200"/>
        <v>0</v>
      </c>
      <c r="N812" s="172">
        <v>4910</v>
      </c>
    </row>
    <row r="813" spans="1:14" hidden="1" x14ac:dyDescent="0.25">
      <c r="A813" s="27">
        <f t="shared" si="195"/>
        <v>3296</v>
      </c>
      <c r="B813" s="28" t="str">
        <f t="shared" si="198"/>
        <v xml:space="preserve"> </v>
      </c>
      <c r="C813" s="35" t="str">
        <f t="shared" si="189"/>
        <v xml:space="preserve">  </v>
      </c>
      <c r="D813" s="35" t="str">
        <f t="shared" si="190"/>
        <v xml:space="preserve">  </v>
      </c>
      <c r="E813" s="36" t="s">
        <v>195</v>
      </c>
      <c r="F813" s="152">
        <v>54</v>
      </c>
      <c r="G813" s="173">
        <v>3296</v>
      </c>
      <c r="H813" s="179"/>
      <c r="I813" s="179">
        <v>1466</v>
      </c>
      <c r="J813" s="250"/>
      <c r="K813" s="196">
        <v>0</v>
      </c>
      <c r="L813" s="196">
        <v>0</v>
      </c>
      <c r="M813" s="196">
        <f t="shared" si="200"/>
        <v>0</v>
      </c>
      <c r="N813" s="172">
        <v>5410</v>
      </c>
    </row>
    <row r="814" spans="1:14" hidden="1" x14ac:dyDescent="0.25">
      <c r="A814" s="27">
        <f t="shared" si="195"/>
        <v>3296</v>
      </c>
      <c r="B814" s="28" t="str">
        <f t="shared" si="198"/>
        <v xml:space="preserve"> </v>
      </c>
      <c r="C814" s="35" t="str">
        <f t="shared" si="189"/>
        <v xml:space="preserve">  </v>
      </c>
      <c r="D814" s="35" t="str">
        <f t="shared" si="190"/>
        <v xml:space="preserve">  </v>
      </c>
      <c r="E814" s="36" t="s">
        <v>195</v>
      </c>
      <c r="F814" s="152">
        <v>62</v>
      </c>
      <c r="G814" s="173">
        <v>3296</v>
      </c>
      <c r="H814" s="179"/>
      <c r="I814" s="179">
        <v>1467</v>
      </c>
      <c r="J814" s="250"/>
      <c r="K814" s="196">
        <v>0</v>
      </c>
      <c r="L814" s="196">
        <v>0</v>
      </c>
      <c r="M814" s="196">
        <f t="shared" si="200"/>
        <v>0</v>
      </c>
      <c r="N814" s="172">
        <v>6210</v>
      </c>
    </row>
    <row r="815" spans="1:14" hidden="1" x14ac:dyDescent="0.25">
      <c r="A815" s="27">
        <f t="shared" si="195"/>
        <v>3296</v>
      </c>
      <c r="B815" s="28" t="str">
        <f t="shared" si="198"/>
        <v xml:space="preserve"> </v>
      </c>
      <c r="C815" s="35" t="str">
        <f t="shared" si="189"/>
        <v xml:space="preserve">  </v>
      </c>
      <c r="D815" s="35" t="str">
        <f t="shared" si="190"/>
        <v xml:space="preserve">  </v>
      </c>
      <c r="E815" s="36" t="s">
        <v>195</v>
      </c>
      <c r="F815" s="152">
        <v>72</v>
      </c>
      <c r="G815" s="173">
        <v>3296</v>
      </c>
      <c r="H815" s="179"/>
      <c r="I815" s="179">
        <v>1468</v>
      </c>
      <c r="J815" s="250"/>
      <c r="K815" s="196">
        <v>0</v>
      </c>
      <c r="L815" s="196">
        <v>0</v>
      </c>
      <c r="M815" s="196">
        <f t="shared" si="200"/>
        <v>0</v>
      </c>
      <c r="N815" s="172">
        <v>7210</v>
      </c>
    </row>
    <row r="816" spans="1:14" hidden="1" x14ac:dyDescent="0.25">
      <c r="A816" s="27">
        <f t="shared" si="195"/>
        <v>3296</v>
      </c>
      <c r="B816" s="28" t="str">
        <f t="shared" si="198"/>
        <v xml:space="preserve"> </v>
      </c>
      <c r="C816" s="35" t="str">
        <f t="shared" si="189"/>
        <v xml:space="preserve">  </v>
      </c>
      <c r="D816" s="35" t="str">
        <f t="shared" si="190"/>
        <v xml:space="preserve">  </v>
      </c>
      <c r="E816" s="36" t="s">
        <v>195</v>
      </c>
      <c r="F816" s="152">
        <v>82</v>
      </c>
      <c r="G816" s="173">
        <v>3296</v>
      </c>
      <c r="H816" s="179"/>
      <c r="I816" s="179">
        <v>1469</v>
      </c>
      <c r="J816" s="251"/>
      <c r="K816" s="196">
        <v>0</v>
      </c>
      <c r="L816" s="196">
        <v>0</v>
      </c>
      <c r="M816" s="196">
        <f t="shared" si="200"/>
        <v>0</v>
      </c>
      <c r="N816" s="172">
        <v>8210</v>
      </c>
    </row>
    <row r="817" spans="1:14" hidden="1" x14ac:dyDescent="0.25">
      <c r="A817" s="27">
        <f t="shared" si="195"/>
        <v>3299</v>
      </c>
      <c r="B817" s="28" t="str">
        <f t="shared" si="198"/>
        <v xml:space="preserve"> </v>
      </c>
      <c r="C817" s="35" t="str">
        <f t="shared" si="189"/>
        <v xml:space="preserve">  </v>
      </c>
      <c r="D817" s="35" t="str">
        <f t="shared" si="190"/>
        <v xml:space="preserve">  </v>
      </c>
      <c r="E817" s="36" t="s">
        <v>195</v>
      </c>
      <c r="F817" s="152">
        <v>32</v>
      </c>
      <c r="G817" s="173">
        <v>3299</v>
      </c>
      <c r="H817" s="179"/>
      <c r="I817" s="179">
        <v>1470</v>
      </c>
      <c r="J817" s="249" t="s">
        <v>147</v>
      </c>
      <c r="K817" s="196">
        <v>0</v>
      </c>
      <c r="L817" s="196">
        <v>0</v>
      </c>
      <c r="M817" s="196">
        <f t="shared" si="200"/>
        <v>0</v>
      </c>
      <c r="N817" s="172">
        <v>3210</v>
      </c>
    </row>
    <row r="818" spans="1:14" hidden="1" x14ac:dyDescent="0.25">
      <c r="A818" s="27">
        <f t="shared" si="195"/>
        <v>3299</v>
      </c>
      <c r="B818" s="28" t="str">
        <f t="shared" si="198"/>
        <v xml:space="preserve"> </v>
      </c>
      <c r="C818" s="35" t="str">
        <f t="shared" si="189"/>
        <v xml:space="preserve">  </v>
      </c>
      <c r="D818" s="35" t="str">
        <f t="shared" si="190"/>
        <v xml:space="preserve">  </v>
      </c>
      <c r="E818" s="36" t="s">
        <v>195</v>
      </c>
      <c r="F818" s="152">
        <v>49</v>
      </c>
      <c r="G818" s="173">
        <v>3299</v>
      </c>
      <c r="H818" s="179"/>
      <c r="I818" s="179">
        <v>1471</v>
      </c>
      <c r="J818" s="250"/>
      <c r="K818" s="196">
        <v>0</v>
      </c>
      <c r="L818" s="196">
        <v>0</v>
      </c>
      <c r="M818" s="196">
        <f t="shared" si="200"/>
        <v>0</v>
      </c>
      <c r="N818" s="172">
        <v>4910</v>
      </c>
    </row>
    <row r="819" spans="1:14" hidden="1" x14ac:dyDescent="0.25">
      <c r="A819" s="27">
        <f t="shared" si="195"/>
        <v>3299</v>
      </c>
      <c r="B819" s="28" t="str">
        <f t="shared" si="198"/>
        <v xml:space="preserve"> </v>
      </c>
      <c r="C819" s="35" t="str">
        <f t="shared" si="189"/>
        <v xml:space="preserve">  </v>
      </c>
      <c r="D819" s="35" t="str">
        <f t="shared" si="190"/>
        <v xml:space="preserve">  </v>
      </c>
      <c r="E819" s="36" t="s">
        <v>195</v>
      </c>
      <c r="F819" s="152">
        <v>54</v>
      </c>
      <c r="G819" s="173">
        <v>3299</v>
      </c>
      <c r="H819" s="179"/>
      <c r="I819" s="179">
        <v>1472</v>
      </c>
      <c r="J819" s="250"/>
      <c r="K819" s="196">
        <v>0</v>
      </c>
      <c r="L819" s="196">
        <v>0</v>
      </c>
      <c r="M819" s="196">
        <f t="shared" si="200"/>
        <v>0</v>
      </c>
      <c r="N819" s="172">
        <v>5410</v>
      </c>
    </row>
    <row r="820" spans="1:14" hidden="1" x14ac:dyDescent="0.25">
      <c r="A820" s="27">
        <f t="shared" si="195"/>
        <v>3299</v>
      </c>
      <c r="B820" s="28" t="str">
        <f t="shared" si="198"/>
        <v xml:space="preserve"> </v>
      </c>
      <c r="C820" s="35" t="str">
        <f t="shared" ref="C820:C866" si="201">IF(H820&gt;0,LEFT(E820,3),"  ")</f>
        <v xml:space="preserve">  </v>
      </c>
      <c r="D820" s="35" t="str">
        <f t="shared" ref="D820:D866" si="202">IF(H820&gt;0,LEFT(E820,4),"  ")</f>
        <v xml:space="preserve">  </v>
      </c>
      <c r="E820" s="36" t="s">
        <v>195</v>
      </c>
      <c r="F820" s="152">
        <v>62</v>
      </c>
      <c r="G820" s="173">
        <v>3299</v>
      </c>
      <c r="H820" s="179"/>
      <c r="I820" s="179">
        <v>1473</v>
      </c>
      <c r="J820" s="250"/>
      <c r="K820" s="196">
        <v>0</v>
      </c>
      <c r="L820" s="196">
        <v>0</v>
      </c>
      <c r="M820" s="196">
        <f t="shared" si="200"/>
        <v>0</v>
      </c>
      <c r="N820" s="172">
        <v>6210</v>
      </c>
    </row>
    <row r="821" spans="1:14" hidden="1" x14ac:dyDescent="0.25">
      <c r="A821" s="27">
        <f t="shared" si="195"/>
        <v>3299</v>
      </c>
      <c r="B821" s="28" t="str">
        <f t="shared" si="198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72</v>
      </c>
      <c r="G821" s="173">
        <v>3299</v>
      </c>
      <c r="H821" s="179"/>
      <c r="I821" s="179">
        <v>1474</v>
      </c>
      <c r="J821" s="250"/>
      <c r="K821" s="196">
        <v>0</v>
      </c>
      <c r="L821" s="196">
        <v>0</v>
      </c>
      <c r="M821" s="196">
        <f t="shared" si="200"/>
        <v>0</v>
      </c>
      <c r="N821" s="172">
        <v>7210</v>
      </c>
    </row>
    <row r="822" spans="1:14" hidden="1" x14ac:dyDescent="0.25">
      <c r="A822" s="27">
        <f t="shared" si="195"/>
        <v>3299</v>
      </c>
      <c r="B822" s="28" t="str">
        <f t="shared" si="198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82</v>
      </c>
      <c r="G822" s="173">
        <v>3299</v>
      </c>
      <c r="H822" s="179"/>
      <c r="I822" s="179">
        <v>1475</v>
      </c>
      <c r="J822" s="251"/>
      <c r="K822" s="196">
        <v>0</v>
      </c>
      <c r="L822" s="196">
        <v>0</v>
      </c>
      <c r="M822" s="196">
        <f t="shared" si="200"/>
        <v>0</v>
      </c>
      <c r="N822" s="172">
        <v>8210</v>
      </c>
    </row>
    <row r="823" spans="1:14" hidden="1" x14ac:dyDescent="0.25">
      <c r="A823" s="27">
        <f t="shared" ref="A823:A824" si="203">G823</f>
        <v>34</v>
      </c>
      <c r="B823" s="28" t="str">
        <f t="shared" si="198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/>
      <c r="F823" s="152"/>
      <c r="G823" s="173">
        <v>34</v>
      </c>
      <c r="H823" s="174"/>
      <c r="I823" s="174"/>
      <c r="J823" s="192" t="s">
        <v>152</v>
      </c>
      <c r="K823" s="176">
        <f t="shared" ref="K823:M823" si="204">SUM(K824,K831)</f>
        <v>0</v>
      </c>
      <c r="L823" s="176">
        <f t="shared" si="204"/>
        <v>0</v>
      </c>
      <c r="M823" s="176">
        <f t="shared" si="204"/>
        <v>0</v>
      </c>
      <c r="N823" s="172"/>
    </row>
    <row r="824" spans="1:14" hidden="1" x14ac:dyDescent="0.25">
      <c r="A824" s="27">
        <f t="shared" si="203"/>
        <v>342</v>
      </c>
      <c r="B824" s="28" t="str">
        <f t="shared" si="198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/>
      <c r="F824" s="152"/>
      <c r="G824" s="173">
        <v>342</v>
      </c>
      <c r="H824" s="174"/>
      <c r="I824" s="174"/>
      <c r="J824" s="192" t="s">
        <v>220</v>
      </c>
      <c r="K824" s="176">
        <f>SUM(K825:K830)</f>
        <v>0</v>
      </c>
      <c r="L824" s="176">
        <f>SUM(L825:L830)</f>
        <v>0</v>
      </c>
      <c r="M824" s="176">
        <f t="shared" ref="M824" si="205">SUM(M825:M830)</f>
        <v>0</v>
      </c>
    </row>
    <row r="825" spans="1:14" hidden="1" x14ac:dyDescent="0.25">
      <c r="A825" s="27">
        <f>G825</f>
        <v>3423</v>
      </c>
      <c r="B825" s="28" t="str">
        <f t="shared" si="198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3423</v>
      </c>
      <c r="H825" s="179"/>
      <c r="I825" s="179">
        <v>1476</v>
      </c>
      <c r="J825" s="249" t="s">
        <v>221</v>
      </c>
      <c r="K825" s="196">
        <v>0</v>
      </c>
      <c r="L825" s="196">
        <v>0</v>
      </c>
      <c r="M825" s="196">
        <f t="shared" ref="M825:M830" si="206">K825+L825</f>
        <v>0</v>
      </c>
      <c r="N825" s="172">
        <v>3210</v>
      </c>
    </row>
    <row r="826" spans="1:14" hidden="1" x14ac:dyDescent="0.25">
      <c r="A826" s="27">
        <f t="shared" ref="A826:A830" si="207">G826</f>
        <v>3423</v>
      </c>
      <c r="B826" s="28" t="str">
        <f t="shared" si="198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3423</v>
      </c>
      <c r="H826" s="179"/>
      <c r="I826" s="179">
        <v>1477</v>
      </c>
      <c r="J826" s="250"/>
      <c r="K826" s="196">
        <v>0</v>
      </c>
      <c r="L826" s="196">
        <v>0</v>
      </c>
      <c r="M826" s="196">
        <f t="shared" si="206"/>
        <v>0</v>
      </c>
      <c r="N826" s="172">
        <v>4910</v>
      </c>
    </row>
    <row r="827" spans="1:14" hidden="1" x14ac:dyDescent="0.25">
      <c r="A827" s="27">
        <f t="shared" si="207"/>
        <v>3423</v>
      </c>
      <c r="B827" s="28" t="str">
        <f t="shared" si="198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3423</v>
      </c>
      <c r="H827" s="179"/>
      <c r="I827" s="179">
        <v>1478</v>
      </c>
      <c r="J827" s="250"/>
      <c r="K827" s="196">
        <v>0</v>
      </c>
      <c r="L827" s="196">
        <v>0</v>
      </c>
      <c r="M827" s="196">
        <f t="shared" si="206"/>
        <v>0</v>
      </c>
      <c r="N827" s="172">
        <v>5410</v>
      </c>
    </row>
    <row r="828" spans="1:14" hidden="1" x14ac:dyDescent="0.25">
      <c r="A828" s="27">
        <f t="shared" si="207"/>
        <v>3423</v>
      </c>
      <c r="B828" s="28" t="str">
        <f t="shared" si="198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3423</v>
      </c>
      <c r="H828" s="179"/>
      <c r="I828" s="179">
        <v>1479</v>
      </c>
      <c r="J828" s="250"/>
      <c r="K828" s="196">
        <v>0</v>
      </c>
      <c r="L828" s="196">
        <v>0</v>
      </c>
      <c r="M828" s="196">
        <f t="shared" si="206"/>
        <v>0</v>
      </c>
      <c r="N828" s="172">
        <v>6210</v>
      </c>
    </row>
    <row r="829" spans="1:14" hidden="1" x14ac:dyDescent="0.25">
      <c r="A829" s="27">
        <f t="shared" si="207"/>
        <v>3423</v>
      </c>
      <c r="B829" s="28" t="str">
        <f t="shared" si="198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3423</v>
      </c>
      <c r="H829" s="179"/>
      <c r="I829" s="179">
        <v>1480</v>
      </c>
      <c r="J829" s="250"/>
      <c r="K829" s="196">
        <v>0</v>
      </c>
      <c r="L829" s="196">
        <v>0</v>
      </c>
      <c r="M829" s="196">
        <f t="shared" si="206"/>
        <v>0</v>
      </c>
      <c r="N829" s="172">
        <v>7210</v>
      </c>
    </row>
    <row r="830" spans="1:14" hidden="1" x14ac:dyDescent="0.25">
      <c r="A830" s="27">
        <f t="shared" si="207"/>
        <v>3423</v>
      </c>
      <c r="B830" s="28" t="str">
        <f t="shared" si="198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3423</v>
      </c>
      <c r="H830" s="179"/>
      <c r="I830" s="179">
        <v>1481</v>
      </c>
      <c r="J830" s="251"/>
      <c r="K830" s="196">
        <v>0</v>
      </c>
      <c r="L830" s="196">
        <v>0</v>
      </c>
      <c r="M830" s="196">
        <f t="shared" si="206"/>
        <v>0</v>
      </c>
      <c r="N830" s="172">
        <v>8210</v>
      </c>
    </row>
    <row r="831" spans="1:14" hidden="1" x14ac:dyDescent="0.25">
      <c r="A831" s="27">
        <f>G831</f>
        <v>343</v>
      </c>
      <c r="B831" s="28" t="str">
        <f t="shared" si="198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343</v>
      </c>
      <c r="H831" s="174"/>
      <c r="I831" s="174"/>
      <c r="J831" s="192" t="s">
        <v>153</v>
      </c>
      <c r="K831" s="176">
        <f>SUM(K832:K855)</f>
        <v>0</v>
      </c>
      <c r="L831" s="176">
        <f>SUM(L832:L855)</f>
        <v>0</v>
      </c>
      <c r="M831" s="176">
        <f t="shared" ref="M831" si="208">SUM(M832:M855)</f>
        <v>0</v>
      </c>
      <c r="N831" s="172"/>
    </row>
    <row r="832" spans="1:14" hidden="1" x14ac:dyDescent="0.25">
      <c r="A832" s="27">
        <f>G832</f>
        <v>3431</v>
      </c>
      <c r="B832" s="28" t="str">
        <f t="shared" si="198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 t="s">
        <v>195</v>
      </c>
      <c r="F832" s="152">
        <v>32</v>
      </c>
      <c r="G832" s="173">
        <v>3431</v>
      </c>
      <c r="H832" s="179"/>
      <c r="I832" s="179">
        <v>1482</v>
      </c>
      <c r="J832" s="249" t="s">
        <v>154</v>
      </c>
      <c r="K832" s="196">
        <v>0</v>
      </c>
      <c r="L832" s="196">
        <v>0</v>
      </c>
      <c r="M832" s="196">
        <f t="shared" ref="M832:M855" si="209">K832+L832</f>
        <v>0</v>
      </c>
      <c r="N832" s="172">
        <v>3210</v>
      </c>
    </row>
    <row r="833" spans="1:14" hidden="1" x14ac:dyDescent="0.25">
      <c r="A833" s="27">
        <f>G833</f>
        <v>3431</v>
      </c>
      <c r="B833" s="28" t="str">
        <f t="shared" si="198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49</v>
      </c>
      <c r="G833" s="173">
        <v>3431</v>
      </c>
      <c r="H833" s="179"/>
      <c r="I833" s="179">
        <v>1483</v>
      </c>
      <c r="J833" s="250"/>
      <c r="K833" s="196">
        <v>0</v>
      </c>
      <c r="L833" s="196">
        <v>0</v>
      </c>
      <c r="M833" s="196">
        <f t="shared" si="209"/>
        <v>0</v>
      </c>
      <c r="N833" s="172">
        <v>4910</v>
      </c>
    </row>
    <row r="834" spans="1:14" hidden="1" x14ac:dyDescent="0.25">
      <c r="A834" s="27">
        <f t="shared" ref="A834:A897" si="210">G834</f>
        <v>3431</v>
      </c>
      <c r="B834" s="28" t="str">
        <f t="shared" si="198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54</v>
      </c>
      <c r="G834" s="173">
        <v>3431</v>
      </c>
      <c r="H834" s="179"/>
      <c r="I834" s="179">
        <v>1484</v>
      </c>
      <c r="J834" s="250"/>
      <c r="K834" s="196">
        <v>0</v>
      </c>
      <c r="L834" s="196">
        <v>0</v>
      </c>
      <c r="M834" s="196">
        <f t="shared" si="209"/>
        <v>0</v>
      </c>
      <c r="N834" s="172">
        <v>5410</v>
      </c>
    </row>
    <row r="835" spans="1:14" hidden="1" x14ac:dyDescent="0.25">
      <c r="A835" s="27">
        <f t="shared" si="210"/>
        <v>3431</v>
      </c>
      <c r="B835" s="28" t="str">
        <f t="shared" si="198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62</v>
      </c>
      <c r="G835" s="173">
        <v>3431</v>
      </c>
      <c r="H835" s="179"/>
      <c r="I835" s="179">
        <v>1485</v>
      </c>
      <c r="J835" s="250"/>
      <c r="K835" s="196">
        <v>0</v>
      </c>
      <c r="L835" s="196">
        <v>0</v>
      </c>
      <c r="M835" s="196">
        <f t="shared" si="209"/>
        <v>0</v>
      </c>
      <c r="N835" s="172">
        <v>6210</v>
      </c>
    </row>
    <row r="836" spans="1:14" hidden="1" x14ac:dyDescent="0.25">
      <c r="A836" s="27">
        <f t="shared" si="210"/>
        <v>3431</v>
      </c>
      <c r="B836" s="28" t="str">
        <f t="shared" si="198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72</v>
      </c>
      <c r="G836" s="173">
        <v>3431</v>
      </c>
      <c r="H836" s="179"/>
      <c r="I836" s="179">
        <v>1486</v>
      </c>
      <c r="J836" s="250"/>
      <c r="K836" s="196">
        <v>0</v>
      </c>
      <c r="L836" s="196">
        <v>0</v>
      </c>
      <c r="M836" s="196">
        <f t="shared" si="209"/>
        <v>0</v>
      </c>
      <c r="N836" s="172">
        <v>7210</v>
      </c>
    </row>
    <row r="837" spans="1:14" hidden="1" x14ac:dyDescent="0.25">
      <c r="A837" s="27">
        <f t="shared" si="210"/>
        <v>3431</v>
      </c>
      <c r="B837" s="28" t="str">
        <f t="shared" si="198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82</v>
      </c>
      <c r="G837" s="173">
        <v>3431</v>
      </c>
      <c r="H837" s="179"/>
      <c r="I837" s="179">
        <v>1487</v>
      </c>
      <c r="J837" s="251"/>
      <c r="K837" s="196">
        <v>0</v>
      </c>
      <c r="L837" s="196">
        <v>0</v>
      </c>
      <c r="M837" s="196">
        <f t="shared" si="209"/>
        <v>0</v>
      </c>
      <c r="N837" s="172">
        <v>8210</v>
      </c>
    </row>
    <row r="838" spans="1:14" hidden="1" x14ac:dyDescent="0.25">
      <c r="A838" s="27">
        <f t="shared" si="210"/>
        <v>3432</v>
      </c>
      <c r="B838" s="28" t="str">
        <f t="shared" si="198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32</v>
      </c>
      <c r="G838" s="173">
        <v>3432</v>
      </c>
      <c r="H838" s="179"/>
      <c r="I838" s="179">
        <v>1488</v>
      </c>
      <c r="J838" s="249" t="s">
        <v>155</v>
      </c>
      <c r="K838" s="196">
        <v>0</v>
      </c>
      <c r="L838" s="196">
        <v>0</v>
      </c>
      <c r="M838" s="196">
        <f t="shared" si="209"/>
        <v>0</v>
      </c>
      <c r="N838" s="172">
        <v>3210</v>
      </c>
    </row>
    <row r="839" spans="1:14" hidden="1" x14ac:dyDescent="0.25">
      <c r="A839" s="27">
        <f t="shared" si="210"/>
        <v>3432</v>
      </c>
      <c r="B839" s="28" t="str">
        <f t="shared" si="198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 t="s">
        <v>195</v>
      </c>
      <c r="F839" s="152">
        <v>49</v>
      </c>
      <c r="G839" s="173">
        <v>3432</v>
      </c>
      <c r="H839" s="179"/>
      <c r="I839" s="179">
        <v>1489</v>
      </c>
      <c r="J839" s="250"/>
      <c r="K839" s="196">
        <v>0</v>
      </c>
      <c r="L839" s="196">
        <v>0</v>
      </c>
      <c r="M839" s="196">
        <f t="shared" si="209"/>
        <v>0</v>
      </c>
      <c r="N839" s="172">
        <v>4910</v>
      </c>
    </row>
    <row r="840" spans="1:14" hidden="1" x14ac:dyDescent="0.25">
      <c r="A840" s="27">
        <f t="shared" si="210"/>
        <v>3432</v>
      </c>
      <c r="B840" s="28" t="str">
        <f t="shared" si="198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 t="s">
        <v>195</v>
      </c>
      <c r="F840" s="152">
        <v>54</v>
      </c>
      <c r="G840" s="173">
        <v>3432</v>
      </c>
      <c r="H840" s="179"/>
      <c r="I840" s="179">
        <v>1490</v>
      </c>
      <c r="J840" s="250"/>
      <c r="K840" s="196">
        <v>0</v>
      </c>
      <c r="L840" s="196">
        <v>0</v>
      </c>
      <c r="M840" s="196">
        <f t="shared" si="209"/>
        <v>0</v>
      </c>
      <c r="N840" s="172">
        <v>5410</v>
      </c>
    </row>
    <row r="841" spans="1:14" hidden="1" x14ac:dyDescent="0.25">
      <c r="A841" s="27">
        <f t="shared" si="210"/>
        <v>3432</v>
      </c>
      <c r="B841" s="28" t="str">
        <f t="shared" si="198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62</v>
      </c>
      <c r="G841" s="173">
        <v>3432</v>
      </c>
      <c r="H841" s="179"/>
      <c r="I841" s="179">
        <v>1491</v>
      </c>
      <c r="J841" s="250"/>
      <c r="K841" s="196">
        <v>0</v>
      </c>
      <c r="L841" s="196">
        <v>0</v>
      </c>
      <c r="M841" s="196">
        <f t="shared" si="209"/>
        <v>0</v>
      </c>
      <c r="N841" s="172">
        <v>6210</v>
      </c>
    </row>
    <row r="842" spans="1:14" hidden="1" x14ac:dyDescent="0.25">
      <c r="A842" s="27">
        <f t="shared" si="210"/>
        <v>3432</v>
      </c>
      <c r="B842" s="28" t="str">
        <f t="shared" si="198"/>
        <v xml:space="preserve"> </v>
      </c>
      <c r="C842" s="35" t="str">
        <f t="shared" si="201"/>
        <v xml:space="preserve">  </v>
      </c>
      <c r="D842" s="35" t="str">
        <f t="shared" si="202"/>
        <v xml:space="preserve">  </v>
      </c>
      <c r="E842" s="36" t="s">
        <v>195</v>
      </c>
      <c r="F842" s="152">
        <v>72</v>
      </c>
      <c r="G842" s="173">
        <v>3432</v>
      </c>
      <c r="H842" s="179"/>
      <c r="I842" s="179">
        <v>1492</v>
      </c>
      <c r="J842" s="250"/>
      <c r="K842" s="196">
        <v>0</v>
      </c>
      <c r="L842" s="196">
        <v>0</v>
      </c>
      <c r="M842" s="196">
        <f t="shared" si="209"/>
        <v>0</v>
      </c>
      <c r="N842" s="172">
        <v>7210</v>
      </c>
    </row>
    <row r="843" spans="1:14" hidden="1" x14ac:dyDescent="0.25">
      <c r="A843" s="27">
        <f t="shared" si="210"/>
        <v>3432</v>
      </c>
      <c r="B843" s="28" t="str">
        <f t="shared" ref="B843:B906" si="211">IF(H843&gt;0,F843," ")</f>
        <v xml:space="preserve"> </v>
      </c>
      <c r="C843" s="35" t="str">
        <f t="shared" si="201"/>
        <v xml:space="preserve">  </v>
      </c>
      <c r="D843" s="35" t="str">
        <f t="shared" si="202"/>
        <v xml:space="preserve">  </v>
      </c>
      <c r="E843" s="36" t="s">
        <v>195</v>
      </c>
      <c r="F843" s="152">
        <v>82</v>
      </c>
      <c r="G843" s="173">
        <v>3432</v>
      </c>
      <c r="H843" s="179"/>
      <c r="I843" s="179">
        <v>1493</v>
      </c>
      <c r="J843" s="251"/>
      <c r="K843" s="196">
        <v>0</v>
      </c>
      <c r="L843" s="196">
        <v>0</v>
      </c>
      <c r="M843" s="196">
        <f t="shared" si="209"/>
        <v>0</v>
      </c>
      <c r="N843" s="172">
        <v>8210</v>
      </c>
    </row>
    <row r="844" spans="1:14" hidden="1" x14ac:dyDescent="0.25">
      <c r="A844" s="27">
        <f t="shared" si="210"/>
        <v>3433</v>
      </c>
      <c r="B844" s="28" t="str">
        <f t="shared" si="211"/>
        <v xml:space="preserve"> </v>
      </c>
      <c r="C844" s="35" t="str">
        <f t="shared" si="201"/>
        <v xml:space="preserve">  </v>
      </c>
      <c r="D844" s="35" t="str">
        <f t="shared" si="202"/>
        <v xml:space="preserve">  </v>
      </c>
      <c r="E844" s="36" t="s">
        <v>195</v>
      </c>
      <c r="F844" s="152">
        <v>32</v>
      </c>
      <c r="G844" s="173">
        <v>3433</v>
      </c>
      <c r="H844" s="179"/>
      <c r="I844" s="179">
        <v>1494</v>
      </c>
      <c r="J844" s="249" t="s">
        <v>169</v>
      </c>
      <c r="K844" s="196">
        <v>0</v>
      </c>
      <c r="L844" s="196">
        <v>0</v>
      </c>
      <c r="M844" s="196">
        <f t="shared" si="209"/>
        <v>0</v>
      </c>
      <c r="N844" s="172">
        <v>3210</v>
      </c>
    </row>
    <row r="845" spans="1:14" hidden="1" x14ac:dyDescent="0.25">
      <c r="A845" s="27">
        <f t="shared" si="210"/>
        <v>3433</v>
      </c>
      <c r="B845" s="28" t="str">
        <f t="shared" si="211"/>
        <v xml:space="preserve"> </v>
      </c>
      <c r="C845" s="35" t="str">
        <f t="shared" si="201"/>
        <v xml:space="preserve">  </v>
      </c>
      <c r="D845" s="35" t="str">
        <f t="shared" si="202"/>
        <v xml:space="preserve">  </v>
      </c>
      <c r="E845" s="36" t="s">
        <v>195</v>
      </c>
      <c r="F845" s="152">
        <v>49</v>
      </c>
      <c r="G845" s="173">
        <v>3433</v>
      </c>
      <c r="H845" s="179"/>
      <c r="I845" s="179">
        <v>1495</v>
      </c>
      <c r="J845" s="250"/>
      <c r="K845" s="196">
        <v>0</v>
      </c>
      <c r="L845" s="196">
        <v>0</v>
      </c>
      <c r="M845" s="196">
        <f t="shared" si="209"/>
        <v>0</v>
      </c>
      <c r="N845" s="172">
        <v>4910</v>
      </c>
    </row>
    <row r="846" spans="1:14" hidden="1" x14ac:dyDescent="0.25">
      <c r="A846" s="27">
        <f t="shared" si="210"/>
        <v>3433</v>
      </c>
      <c r="B846" s="28" t="str">
        <f t="shared" si="211"/>
        <v xml:space="preserve"> </v>
      </c>
      <c r="C846" s="35" t="str">
        <f t="shared" si="201"/>
        <v xml:space="preserve">  </v>
      </c>
      <c r="D846" s="35" t="str">
        <f t="shared" si="202"/>
        <v xml:space="preserve">  </v>
      </c>
      <c r="E846" s="36" t="s">
        <v>195</v>
      </c>
      <c r="F846" s="152">
        <v>54</v>
      </c>
      <c r="G846" s="173">
        <v>3433</v>
      </c>
      <c r="H846" s="179"/>
      <c r="I846" s="179">
        <v>1496</v>
      </c>
      <c r="J846" s="250"/>
      <c r="K846" s="196">
        <v>0</v>
      </c>
      <c r="L846" s="196">
        <v>0</v>
      </c>
      <c r="M846" s="196">
        <f t="shared" si="209"/>
        <v>0</v>
      </c>
      <c r="N846" s="172">
        <v>5410</v>
      </c>
    </row>
    <row r="847" spans="1:14" hidden="1" x14ac:dyDescent="0.25">
      <c r="A847" s="27">
        <f t="shared" si="210"/>
        <v>3433</v>
      </c>
      <c r="B847" s="28" t="str">
        <f t="shared" si="211"/>
        <v xml:space="preserve"> </v>
      </c>
      <c r="C847" s="35" t="str">
        <f t="shared" si="201"/>
        <v xml:space="preserve">  </v>
      </c>
      <c r="D847" s="35" t="str">
        <f t="shared" si="202"/>
        <v xml:space="preserve">  </v>
      </c>
      <c r="E847" s="36" t="s">
        <v>195</v>
      </c>
      <c r="F847" s="152">
        <v>62</v>
      </c>
      <c r="G847" s="173">
        <v>3433</v>
      </c>
      <c r="H847" s="179"/>
      <c r="I847" s="179">
        <v>1497</v>
      </c>
      <c r="J847" s="250"/>
      <c r="K847" s="196">
        <v>0</v>
      </c>
      <c r="L847" s="196">
        <v>0</v>
      </c>
      <c r="M847" s="196">
        <f t="shared" si="209"/>
        <v>0</v>
      </c>
      <c r="N847" s="172">
        <v>6210</v>
      </c>
    </row>
    <row r="848" spans="1:14" hidden="1" x14ac:dyDescent="0.25">
      <c r="A848" s="27">
        <f t="shared" si="210"/>
        <v>3433</v>
      </c>
      <c r="B848" s="28" t="str">
        <f t="shared" si="211"/>
        <v xml:space="preserve"> </v>
      </c>
      <c r="C848" s="35" t="str">
        <f t="shared" si="201"/>
        <v xml:space="preserve">  </v>
      </c>
      <c r="D848" s="35" t="str">
        <f t="shared" si="202"/>
        <v xml:space="preserve">  </v>
      </c>
      <c r="E848" s="36" t="s">
        <v>195</v>
      </c>
      <c r="F848" s="152">
        <v>72</v>
      </c>
      <c r="G848" s="173">
        <v>3433</v>
      </c>
      <c r="H848" s="179"/>
      <c r="I848" s="179">
        <v>1498</v>
      </c>
      <c r="J848" s="250"/>
      <c r="K848" s="196">
        <v>0</v>
      </c>
      <c r="L848" s="196">
        <v>0</v>
      </c>
      <c r="M848" s="196">
        <f t="shared" si="209"/>
        <v>0</v>
      </c>
      <c r="N848" s="172">
        <v>7210</v>
      </c>
    </row>
    <row r="849" spans="1:14" hidden="1" x14ac:dyDescent="0.25">
      <c r="A849" s="27">
        <f t="shared" si="210"/>
        <v>3433</v>
      </c>
      <c r="B849" s="28" t="str">
        <f t="shared" si="211"/>
        <v xml:space="preserve"> </v>
      </c>
      <c r="C849" s="35" t="str">
        <f t="shared" si="201"/>
        <v xml:space="preserve">  </v>
      </c>
      <c r="D849" s="35" t="str">
        <f t="shared" si="202"/>
        <v xml:space="preserve">  </v>
      </c>
      <c r="E849" s="36" t="s">
        <v>195</v>
      </c>
      <c r="F849" s="152">
        <v>82</v>
      </c>
      <c r="G849" s="173">
        <v>3433</v>
      </c>
      <c r="H849" s="179"/>
      <c r="I849" s="179">
        <v>1499</v>
      </c>
      <c r="J849" s="251"/>
      <c r="K849" s="196">
        <v>0</v>
      </c>
      <c r="L849" s="196">
        <v>0</v>
      </c>
      <c r="M849" s="196">
        <f t="shared" si="209"/>
        <v>0</v>
      </c>
      <c r="N849" s="172">
        <v>8210</v>
      </c>
    </row>
    <row r="850" spans="1:14" hidden="1" x14ac:dyDescent="0.25">
      <c r="A850" s="27">
        <f t="shared" si="210"/>
        <v>3434</v>
      </c>
      <c r="B850" s="28" t="str">
        <f t="shared" si="211"/>
        <v xml:space="preserve"> </v>
      </c>
      <c r="C850" s="35" t="str">
        <f t="shared" si="201"/>
        <v xml:space="preserve">  </v>
      </c>
      <c r="D850" s="35" t="str">
        <f t="shared" si="202"/>
        <v xml:space="preserve">  </v>
      </c>
      <c r="E850" s="36" t="s">
        <v>195</v>
      </c>
      <c r="F850" s="152">
        <v>32</v>
      </c>
      <c r="G850" s="173">
        <v>3434</v>
      </c>
      <c r="H850" s="179"/>
      <c r="I850" s="179">
        <v>1500</v>
      </c>
      <c r="J850" s="249" t="s">
        <v>190</v>
      </c>
      <c r="K850" s="196">
        <v>0</v>
      </c>
      <c r="L850" s="196">
        <v>0</v>
      </c>
      <c r="M850" s="196">
        <f t="shared" si="209"/>
        <v>0</v>
      </c>
      <c r="N850" s="172">
        <v>3210</v>
      </c>
    </row>
    <row r="851" spans="1:14" hidden="1" x14ac:dyDescent="0.25">
      <c r="A851" s="27">
        <f t="shared" si="210"/>
        <v>3434</v>
      </c>
      <c r="B851" s="28" t="str">
        <f t="shared" si="211"/>
        <v xml:space="preserve"> </v>
      </c>
      <c r="C851" s="35" t="str">
        <f t="shared" si="201"/>
        <v xml:space="preserve">  </v>
      </c>
      <c r="D851" s="35" t="str">
        <f t="shared" si="202"/>
        <v xml:space="preserve">  </v>
      </c>
      <c r="E851" s="36" t="s">
        <v>195</v>
      </c>
      <c r="F851" s="152">
        <v>49</v>
      </c>
      <c r="G851" s="173">
        <v>3434</v>
      </c>
      <c r="H851" s="179"/>
      <c r="I851" s="179">
        <v>1501</v>
      </c>
      <c r="J851" s="250"/>
      <c r="K851" s="196">
        <v>0</v>
      </c>
      <c r="L851" s="196">
        <v>0</v>
      </c>
      <c r="M851" s="196">
        <f t="shared" si="209"/>
        <v>0</v>
      </c>
      <c r="N851" s="172">
        <v>4910</v>
      </c>
    </row>
    <row r="852" spans="1:14" hidden="1" x14ac:dyDescent="0.25">
      <c r="A852" s="27">
        <f t="shared" si="210"/>
        <v>3434</v>
      </c>
      <c r="B852" s="28" t="str">
        <f t="shared" si="211"/>
        <v xml:space="preserve"> </v>
      </c>
      <c r="C852" s="35" t="str">
        <f t="shared" si="201"/>
        <v xml:space="preserve">  </v>
      </c>
      <c r="D852" s="35" t="str">
        <f t="shared" si="202"/>
        <v xml:space="preserve">  </v>
      </c>
      <c r="E852" s="36" t="s">
        <v>195</v>
      </c>
      <c r="F852" s="152">
        <v>54</v>
      </c>
      <c r="G852" s="173">
        <v>3434</v>
      </c>
      <c r="H852" s="179"/>
      <c r="I852" s="179">
        <v>1502</v>
      </c>
      <c r="J852" s="250"/>
      <c r="K852" s="196">
        <v>0</v>
      </c>
      <c r="L852" s="196">
        <v>0</v>
      </c>
      <c r="M852" s="196">
        <f t="shared" si="209"/>
        <v>0</v>
      </c>
      <c r="N852" s="172">
        <v>5410</v>
      </c>
    </row>
    <row r="853" spans="1:14" hidden="1" x14ac:dyDescent="0.25">
      <c r="A853" s="27">
        <f t="shared" si="210"/>
        <v>3434</v>
      </c>
      <c r="B853" s="28" t="str">
        <f t="shared" si="211"/>
        <v xml:space="preserve"> </v>
      </c>
      <c r="C853" s="35" t="str">
        <f t="shared" si="201"/>
        <v xml:space="preserve">  </v>
      </c>
      <c r="D853" s="35" t="str">
        <f t="shared" si="202"/>
        <v xml:space="preserve">  </v>
      </c>
      <c r="E853" s="36" t="s">
        <v>195</v>
      </c>
      <c r="F853" s="152">
        <v>62</v>
      </c>
      <c r="G853" s="173">
        <v>3434</v>
      </c>
      <c r="H853" s="179"/>
      <c r="I853" s="179">
        <v>1503</v>
      </c>
      <c r="J853" s="250"/>
      <c r="K853" s="196">
        <v>0</v>
      </c>
      <c r="L853" s="196">
        <v>0</v>
      </c>
      <c r="M853" s="196">
        <f t="shared" si="209"/>
        <v>0</v>
      </c>
      <c r="N853" s="172">
        <v>6210</v>
      </c>
    </row>
    <row r="854" spans="1:14" hidden="1" x14ac:dyDescent="0.25">
      <c r="A854" s="27">
        <f t="shared" si="210"/>
        <v>3434</v>
      </c>
      <c r="B854" s="28" t="str">
        <f t="shared" si="211"/>
        <v xml:space="preserve"> </v>
      </c>
      <c r="C854" s="35" t="str">
        <f t="shared" si="201"/>
        <v xml:space="preserve">  </v>
      </c>
      <c r="D854" s="35" t="str">
        <f t="shared" si="202"/>
        <v xml:space="preserve">  </v>
      </c>
      <c r="E854" s="36" t="s">
        <v>195</v>
      </c>
      <c r="F854" s="152">
        <v>72</v>
      </c>
      <c r="G854" s="173">
        <v>3434</v>
      </c>
      <c r="H854" s="179"/>
      <c r="I854" s="179">
        <v>1504</v>
      </c>
      <c r="J854" s="250"/>
      <c r="K854" s="196">
        <v>0</v>
      </c>
      <c r="L854" s="196">
        <v>0</v>
      </c>
      <c r="M854" s="196">
        <f t="shared" si="209"/>
        <v>0</v>
      </c>
      <c r="N854" s="172">
        <v>7210</v>
      </c>
    </row>
    <row r="855" spans="1:14" hidden="1" x14ac:dyDescent="0.25">
      <c r="A855" s="27">
        <f t="shared" si="210"/>
        <v>3434</v>
      </c>
      <c r="B855" s="28" t="str">
        <f t="shared" si="211"/>
        <v xml:space="preserve"> </v>
      </c>
      <c r="C855" s="35" t="str">
        <f t="shared" si="201"/>
        <v xml:space="preserve">  </v>
      </c>
      <c r="D855" s="35" t="str">
        <f t="shared" si="202"/>
        <v xml:space="preserve">  </v>
      </c>
      <c r="E855" s="36" t="s">
        <v>195</v>
      </c>
      <c r="F855" s="152">
        <v>82</v>
      </c>
      <c r="G855" s="173">
        <v>3434</v>
      </c>
      <c r="H855" s="179"/>
      <c r="I855" s="179">
        <v>1505</v>
      </c>
      <c r="J855" s="251"/>
      <c r="K855" s="196">
        <v>0</v>
      </c>
      <c r="L855" s="196">
        <v>0</v>
      </c>
      <c r="M855" s="196">
        <f t="shared" si="209"/>
        <v>0</v>
      </c>
      <c r="N855" s="172">
        <v>8210</v>
      </c>
    </row>
    <row r="856" spans="1:14" hidden="1" x14ac:dyDescent="0.25">
      <c r="A856" s="27">
        <f t="shared" si="210"/>
        <v>35</v>
      </c>
      <c r="B856" s="28" t="str">
        <f t="shared" si="211"/>
        <v xml:space="preserve"> </v>
      </c>
      <c r="C856" s="35" t="str">
        <f t="shared" si="201"/>
        <v xml:space="preserve">  </v>
      </c>
      <c r="D856" s="35" t="str">
        <f t="shared" si="202"/>
        <v xml:space="preserve">  </v>
      </c>
      <c r="E856" s="36"/>
      <c r="F856" s="152"/>
      <c r="G856" s="173">
        <v>35</v>
      </c>
      <c r="H856" s="174"/>
      <c r="I856" s="174"/>
      <c r="J856" s="192" t="s">
        <v>222</v>
      </c>
      <c r="K856" s="176">
        <f t="shared" ref="K856:M856" si="212">SUM(K857)</f>
        <v>0</v>
      </c>
      <c r="L856" s="176">
        <f t="shared" si="212"/>
        <v>0</v>
      </c>
      <c r="M856" s="176">
        <f t="shared" si="212"/>
        <v>0</v>
      </c>
      <c r="N856" s="172"/>
    </row>
    <row r="857" spans="1:14" ht="38.25" hidden="1" x14ac:dyDescent="0.25">
      <c r="A857" s="27">
        <f t="shared" si="210"/>
        <v>353</v>
      </c>
      <c r="B857" s="28" t="str">
        <f t="shared" si="211"/>
        <v xml:space="preserve"> </v>
      </c>
      <c r="C857" s="35" t="str">
        <f t="shared" si="201"/>
        <v xml:space="preserve">  </v>
      </c>
      <c r="D857" s="35" t="str">
        <f t="shared" si="202"/>
        <v xml:space="preserve">  </v>
      </c>
      <c r="E857" s="36"/>
      <c r="F857" s="152"/>
      <c r="G857" s="173">
        <v>353</v>
      </c>
      <c r="H857" s="174"/>
      <c r="I857" s="174"/>
      <c r="J857" s="192" t="s">
        <v>223</v>
      </c>
      <c r="K857" s="196">
        <v>0</v>
      </c>
      <c r="L857" s="196">
        <v>0</v>
      </c>
      <c r="M857" s="176">
        <f t="shared" ref="M857" si="213">SUM(M858:M863)</f>
        <v>0</v>
      </c>
      <c r="N857" s="172"/>
    </row>
    <row r="858" spans="1:14" hidden="1" x14ac:dyDescent="0.25">
      <c r="A858" s="27">
        <f t="shared" si="210"/>
        <v>3531</v>
      </c>
      <c r="B858" s="28" t="str">
        <f t="shared" si="211"/>
        <v xml:space="preserve"> </v>
      </c>
      <c r="C858" s="35" t="str">
        <f t="shared" si="201"/>
        <v xml:space="preserve">  </v>
      </c>
      <c r="D858" s="35" t="str">
        <f t="shared" si="202"/>
        <v xml:space="preserve">  </v>
      </c>
      <c r="E858" s="36" t="s">
        <v>195</v>
      </c>
      <c r="F858" s="152">
        <v>32</v>
      </c>
      <c r="G858" s="173">
        <v>3531</v>
      </c>
      <c r="H858" s="179"/>
      <c r="I858" s="179">
        <v>1506</v>
      </c>
      <c r="J858" s="249" t="s">
        <v>223</v>
      </c>
      <c r="K858" s="196">
        <v>0</v>
      </c>
      <c r="L858" s="196">
        <v>0</v>
      </c>
      <c r="M858" s="196">
        <f t="shared" ref="M858:M863" si="214">K858+L858</f>
        <v>0</v>
      </c>
      <c r="N858" s="172">
        <v>3210</v>
      </c>
    </row>
    <row r="859" spans="1:14" hidden="1" x14ac:dyDescent="0.25">
      <c r="A859" s="27">
        <f t="shared" si="210"/>
        <v>3531</v>
      </c>
      <c r="B859" s="28" t="str">
        <f t="shared" si="211"/>
        <v xml:space="preserve"> </v>
      </c>
      <c r="C859" s="35" t="str">
        <f t="shared" si="201"/>
        <v xml:space="preserve">  </v>
      </c>
      <c r="D859" s="35" t="str">
        <f t="shared" si="202"/>
        <v xml:space="preserve">  </v>
      </c>
      <c r="E859" s="36" t="s">
        <v>195</v>
      </c>
      <c r="F859" s="152">
        <v>49</v>
      </c>
      <c r="G859" s="173">
        <v>3531</v>
      </c>
      <c r="H859" s="179"/>
      <c r="I859" s="179">
        <v>1507</v>
      </c>
      <c r="J859" s="250"/>
      <c r="K859" s="196">
        <v>0</v>
      </c>
      <c r="L859" s="196">
        <v>0</v>
      </c>
      <c r="M859" s="196">
        <f t="shared" si="214"/>
        <v>0</v>
      </c>
      <c r="N859" s="172">
        <v>4910</v>
      </c>
    </row>
    <row r="860" spans="1:14" hidden="1" x14ac:dyDescent="0.25">
      <c r="A860" s="27">
        <f>G860</f>
        <v>3531</v>
      </c>
      <c r="B860" s="28" t="str">
        <f t="shared" si="211"/>
        <v xml:space="preserve"> </v>
      </c>
      <c r="C860" s="35" t="str">
        <f t="shared" si="201"/>
        <v xml:space="preserve">  </v>
      </c>
      <c r="D860" s="35" t="str">
        <f t="shared" si="202"/>
        <v xml:space="preserve">  </v>
      </c>
      <c r="E860" s="36" t="s">
        <v>195</v>
      </c>
      <c r="F860" s="152">
        <v>54</v>
      </c>
      <c r="G860" s="173">
        <v>3531</v>
      </c>
      <c r="H860" s="179"/>
      <c r="I860" s="179">
        <v>1508</v>
      </c>
      <c r="J860" s="250"/>
      <c r="K860" s="196">
        <v>0</v>
      </c>
      <c r="L860" s="196">
        <v>0</v>
      </c>
      <c r="M860" s="196">
        <f t="shared" si="214"/>
        <v>0</v>
      </c>
      <c r="N860" s="172">
        <v>5410</v>
      </c>
    </row>
    <row r="861" spans="1:14" hidden="1" x14ac:dyDescent="0.25">
      <c r="A861" s="27">
        <f t="shared" ref="A861:A865" si="215">G861</f>
        <v>3531</v>
      </c>
      <c r="B861" s="28" t="str">
        <f t="shared" si="211"/>
        <v xml:space="preserve"> </v>
      </c>
      <c r="C861" s="35" t="str">
        <f t="shared" si="201"/>
        <v xml:space="preserve">  </v>
      </c>
      <c r="D861" s="35" t="str">
        <f t="shared" si="202"/>
        <v xml:space="preserve">  </v>
      </c>
      <c r="E861" s="36" t="s">
        <v>195</v>
      </c>
      <c r="F861" s="152">
        <v>62</v>
      </c>
      <c r="G861" s="173">
        <v>3531</v>
      </c>
      <c r="H861" s="179"/>
      <c r="I861" s="179">
        <v>1509</v>
      </c>
      <c r="J861" s="250"/>
      <c r="K861" s="196">
        <v>0</v>
      </c>
      <c r="L861" s="196">
        <v>0</v>
      </c>
      <c r="M861" s="196">
        <f t="shared" si="214"/>
        <v>0</v>
      </c>
      <c r="N861" s="172">
        <v>6210</v>
      </c>
    </row>
    <row r="862" spans="1:14" hidden="1" x14ac:dyDescent="0.25">
      <c r="A862" s="27">
        <f t="shared" si="215"/>
        <v>3531</v>
      </c>
      <c r="B862" s="28" t="str">
        <f t="shared" si="211"/>
        <v xml:space="preserve"> </v>
      </c>
      <c r="C862" s="35" t="str">
        <f t="shared" si="201"/>
        <v xml:space="preserve">  </v>
      </c>
      <c r="D862" s="35" t="str">
        <f t="shared" si="202"/>
        <v xml:space="preserve">  </v>
      </c>
      <c r="E862" s="36" t="s">
        <v>195</v>
      </c>
      <c r="F862" s="152">
        <v>72</v>
      </c>
      <c r="G862" s="173">
        <v>3531</v>
      </c>
      <c r="H862" s="179"/>
      <c r="I862" s="179">
        <v>1510</v>
      </c>
      <c r="J862" s="250"/>
      <c r="K862" s="196">
        <v>0</v>
      </c>
      <c r="L862" s="196">
        <v>0</v>
      </c>
      <c r="M862" s="196">
        <f t="shared" si="214"/>
        <v>0</v>
      </c>
      <c r="N862" s="172">
        <v>7210</v>
      </c>
    </row>
    <row r="863" spans="1:14" hidden="1" x14ac:dyDescent="0.25">
      <c r="A863" s="27">
        <f t="shared" si="215"/>
        <v>3531</v>
      </c>
      <c r="B863" s="28" t="str">
        <f t="shared" si="211"/>
        <v xml:space="preserve"> </v>
      </c>
      <c r="C863" s="35" t="str">
        <f t="shared" si="201"/>
        <v xml:space="preserve">  </v>
      </c>
      <c r="D863" s="35" t="str">
        <f t="shared" si="202"/>
        <v xml:space="preserve">  </v>
      </c>
      <c r="E863" s="36" t="s">
        <v>195</v>
      </c>
      <c r="F863" s="152">
        <v>82</v>
      </c>
      <c r="G863" s="173">
        <v>3531</v>
      </c>
      <c r="H863" s="179"/>
      <c r="I863" s="179">
        <v>1511</v>
      </c>
      <c r="J863" s="251"/>
      <c r="K863" s="196">
        <v>0</v>
      </c>
      <c r="L863" s="196">
        <v>0</v>
      </c>
      <c r="M863" s="196">
        <f t="shared" si="214"/>
        <v>0</v>
      </c>
      <c r="N863" s="172">
        <v>8210</v>
      </c>
    </row>
    <row r="864" spans="1:14" ht="25.5" hidden="1" x14ac:dyDescent="0.25">
      <c r="A864" s="27">
        <f t="shared" si="215"/>
        <v>36</v>
      </c>
      <c r="B864" s="28" t="str">
        <f t="shared" si="211"/>
        <v xml:space="preserve"> </v>
      </c>
      <c r="C864" s="35" t="str">
        <f t="shared" si="201"/>
        <v xml:space="preserve">  </v>
      </c>
      <c r="D864" s="35" t="str">
        <f t="shared" si="202"/>
        <v xml:space="preserve">  </v>
      </c>
      <c r="E864" s="36"/>
      <c r="F864" s="152"/>
      <c r="G864" s="173">
        <v>36</v>
      </c>
      <c r="H864" s="174"/>
      <c r="I864" s="174"/>
      <c r="J864" s="192" t="s">
        <v>166</v>
      </c>
      <c r="K864" s="176">
        <f t="shared" ref="K864:L864" si="216">SUM(K865,K872,K885,K898)</f>
        <v>0</v>
      </c>
      <c r="L864" s="176">
        <f t="shared" si="216"/>
        <v>0</v>
      </c>
      <c r="M864" s="176">
        <f>SUM(M865,M872,M885,M898)</f>
        <v>0</v>
      </c>
      <c r="N864" s="172"/>
    </row>
    <row r="865" spans="1:14" ht="38.25" hidden="1" x14ac:dyDescent="0.25">
      <c r="A865" s="27">
        <f t="shared" si="215"/>
        <v>362</v>
      </c>
      <c r="B865" s="28" t="str">
        <f t="shared" si="211"/>
        <v xml:space="preserve"> </v>
      </c>
      <c r="C865" s="35" t="str">
        <f t="shared" si="201"/>
        <v xml:space="preserve">  </v>
      </c>
      <c r="D865" s="35" t="str">
        <f t="shared" si="202"/>
        <v xml:space="preserve">  </v>
      </c>
      <c r="E865" s="36"/>
      <c r="F865" s="152"/>
      <c r="G865" s="173">
        <v>362</v>
      </c>
      <c r="H865" s="174"/>
      <c r="I865" s="174"/>
      <c r="J865" s="192" t="s">
        <v>289</v>
      </c>
      <c r="K865" s="176">
        <f>SUM(K866:K871)</f>
        <v>0</v>
      </c>
      <c r="L865" s="176">
        <f>SUM(L866:L871)</f>
        <v>0</v>
      </c>
      <c r="M865" s="176">
        <f>SUM(M866:M871)</f>
        <v>0</v>
      </c>
      <c r="N865" s="172"/>
    </row>
    <row r="866" spans="1:14" hidden="1" x14ac:dyDescent="0.25">
      <c r="A866" s="27">
        <f t="shared" si="210"/>
        <v>3621</v>
      </c>
      <c r="B866" s="28" t="str">
        <f t="shared" si="211"/>
        <v xml:space="preserve"> </v>
      </c>
      <c r="C866" s="35" t="str">
        <f t="shared" si="201"/>
        <v xml:space="preserve">  </v>
      </c>
      <c r="D866" s="35" t="str">
        <f t="shared" si="202"/>
        <v xml:space="preserve">  </v>
      </c>
      <c r="E866" s="36" t="s">
        <v>195</v>
      </c>
      <c r="F866" s="152">
        <v>32</v>
      </c>
      <c r="G866" s="173">
        <v>3621</v>
      </c>
      <c r="H866" s="179"/>
      <c r="I866" s="185">
        <v>2080</v>
      </c>
      <c r="J866" s="252" t="s">
        <v>290</v>
      </c>
      <c r="K866" s="196">
        <v>0</v>
      </c>
      <c r="L866" s="196">
        <v>0</v>
      </c>
      <c r="M866" s="196">
        <f t="shared" ref="M866:M871" si="217">K866+L866</f>
        <v>0</v>
      </c>
      <c r="N866" s="172">
        <v>3210</v>
      </c>
    </row>
    <row r="867" spans="1:14" hidden="1" x14ac:dyDescent="0.25">
      <c r="A867" s="36" t="s">
        <v>195</v>
      </c>
      <c r="B867" s="28" t="str">
        <f t="shared" si="211"/>
        <v xml:space="preserve"> </v>
      </c>
      <c r="C867" s="36"/>
      <c r="D867" s="36"/>
      <c r="E867" s="36" t="s">
        <v>195</v>
      </c>
      <c r="F867" s="152">
        <v>49</v>
      </c>
      <c r="G867" s="173">
        <v>3621</v>
      </c>
      <c r="H867" s="179"/>
      <c r="I867" s="185">
        <v>2081</v>
      </c>
      <c r="J867" s="253"/>
      <c r="K867" s="196">
        <v>0</v>
      </c>
      <c r="L867" s="196">
        <v>0</v>
      </c>
      <c r="M867" s="196">
        <f t="shared" si="217"/>
        <v>0</v>
      </c>
      <c r="N867" s="172">
        <v>4910</v>
      </c>
    </row>
    <row r="868" spans="1:14" hidden="1" x14ac:dyDescent="0.25">
      <c r="A868" s="27">
        <f t="shared" ref="A868:A872" si="218">G868</f>
        <v>3621</v>
      </c>
      <c r="B868" s="28" t="str">
        <f t="shared" si="211"/>
        <v xml:space="preserve"> </v>
      </c>
      <c r="C868" s="35" t="str">
        <f t="shared" ref="C868:C931" si="219">IF(H868&gt;0,LEFT(E868,3),"  ")</f>
        <v xml:space="preserve">  </v>
      </c>
      <c r="D868" s="35" t="str">
        <f t="shared" ref="D868:D931" si="220">IF(H868&gt;0,LEFT(E868,4),"  ")</f>
        <v xml:space="preserve">  </v>
      </c>
      <c r="E868" s="36" t="s">
        <v>195</v>
      </c>
      <c r="F868" s="152">
        <v>54</v>
      </c>
      <c r="G868" s="173">
        <v>3621</v>
      </c>
      <c r="H868" s="179"/>
      <c r="I868" s="185">
        <v>2082</v>
      </c>
      <c r="J868" s="253"/>
      <c r="K868" s="196">
        <v>0</v>
      </c>
      <c r="L868" s="196">
        <v>0</v>
      </c>
      <c r="M868" s="196">
        <f t="shared" si="217"/>
        <v>0</v>
      </c>
      <c r="N868" s="172">
        <v>5410</v>
      </c>
    </row>
    <row r="869" spans="1:14" hidden="1" x14ac:dyDescent="0.25">
      <c r="A869" s="27">
        <f t="shared" si="218"/>
        <v>3621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62</v>
      </c>
      <c r="G869" s="173">
        <v>3621</v>
      </c>
      <c r="H869" s="179"/>
      <c r="I869" s="185">
        <v>2083</v>
      </c>
      <c r="J869" s="253"/>
      <c r="K869" s="196">
        <v>0</v>
      </c>
      <c r="L869" s="196">
        <v>0</v>
      </c>
      <c r="M869" s="196">
        <f t="shared" si="217"/>
        <v>0</v>
      </c>
      <c r="N869" s="172">
        <v>6210</v>
      </c>
    </row>
    <row r="870" spans="1:14" hidden="1" x14ac:dyDescent="0.25">
      <c r="A870" s="27">
        <f t="shared" si="218"/>
        <v>3621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72</v>
      </c>
      <c r="G870" s="173">
        <v>3621</v>
      </c>
      <c r="H870" s="179"/>
      <c r="I870" s="185">
        <v>2084</v>
      </c>
      <c r="J870" s="253"/>
      <c r="K870" s="196">
        <v>0</v>
      </c>
      <c r="L870" s="196">
        <v>0</v>
      </c>
      <c r="M870" s="196">
        <f t="shared" si="217"/>
        <v>0</v>
      </c>
      <c r="N870" s="172">
        <v>7210</v>
      </c>
    </row>
    <row r="871" spans="1:14" hidden="1" x14ac:dyDescent="0.25">
      <c r="A871" s="27">
        <f t="shared" si="218"/>
        <v>3621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82</v>
      </c>
      <c r="G871" s="173">
        <v>3621</v>
      </c>
      <c r="H871" s="179"/>
      <c r="I871" s="185">
        <v>2085</v>
      </c>
      <c r="J871" s="254"/>
      <c r="K871" s="196">
        <v>0</v>
      </c>
      <c r="L871" s="196">
        <v>0</v>
      </c>
      <c r="M871" s="196">
        <f t="shared" si="217"/>
        <v>0</v>
      </c>
      <c r="N871" s="172">
        <v>8210</v>
      </c>
    </row>
    <row r="872" spans="1:14" ht="25.5" hidden="1" x14ac:dyDescent="0.25">
      <c r="A872" s="27">
        <f t="shared" si="218"/>
        <v>366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/>
      <c r="F872" s="152"/>
      <c r="G872" s="173">
        <v>366</v>
      </c>
      <c r="H872" s="174"/>
      <c r="I872" s="174"/>
      <c r="J872" s="192" t="s">
        <v>224</v>
      </c>
      <c r="K872" s="176">
        <f>SUM(K873:K884)</f>
        <v>0</v>
      </c>
      <c r="L872" s="176">
        <f>SUM(L873:L884)</f>
        <v>0</v>
      </c>
      <c r="M872" s="176">
        <f t="shared" ref="M872" si="221">SUM(M873:M884)</f>
        <v>0</v>
      </c>
      <c r="N872" s="172"/>
    </row>
    <row r="873" spans="1:14" hidden="1" x14ac:dyDescent="0.25">
      <c r="A873" s="27">
        <f t="shared" si="210"/>
        <v>3661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 t="s">
        <v>195</v>
      </c>
      <c r="F873" s="152">
        <v>32</v>
      </c>
      <c r="G873" s="173">
        <v>3661</v>
      </c>
      <c r="H873" s="179"/>
      <c r="I873" s="179">
        <v>1512</v>
      </c>
      <c r="J873" s="249" t="s">
        <v>225</v>
      </c>
      <c r="K873" s="196">
        <v>0</v>
      </c>
      <c r="L873" s="196">
        <v>0</v>
      </c>
      <c r="M873" s="196">
        <f t="shared" ref="M873:M884" si="222">K873+L873</f>
        <v>0</v>
      </c>
      <c r="N873" s="172">
        <v>3210</v>
      </c>
    </row>
    <row r="874" spans="1:14" hidden="1" x14ac:dyDescent="0.25">
      <c r="A874" s="27">
        <f t="shared" si="210"/>
        <v>3661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49</v>
      </c>
      <c r="G874" s="173">
        <v>3661</v>
      </c>
      <c r="H874" s="179"/>
      <c r="I874" s="179">
        <v>1513</v>
      </c>
      <c r="J874" s="250"/>
      <c r="K874" s="196">
        <v>0</v>
      </c>
      <c r="L874" s="196">
        <v>0</v>
      </c>
      <c r="M874" s="196">
        <f t="shared" si="222"/>
        <v>0</v>
      </c>
      <c r="N874" s="172">
        <v>4910</v>
      </c>
    </row>
    <row r="875" spans="1:14" hidden="1" x14ac:dyDescent="0.25">
      <c r="A875" s="27">
        <f t="shared" si="210"/>
        <v>3661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54</v>
      </c>
      <c r="G875" s="173">
        <v>3661</v>
      </c>
      <c r="H875" s="179"/>
      <c r="I875" s="179">
        <v>1514</v>
      </c>
      <c r="J875" s="250"/>
      <c r="K875" s="196">
        <v>0</v>
      </c>
      <c r="L875" s="196">
        <v>0</v>
      </c>
      <c r="M875" s="196">
        <f t="shared" si="222"/>
        <v>0</v>
      </c>
      <c r="N875" s="172">
        <v>5410</v>
      </c>
    </row>
    <row r="876" spans="1:14" hidden="1" x14ac:dyDescent="0.25">
      <c r="A876" s="27">
        <f t="shared" si="210"/>
        <v>3661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62</v>
      </c>
      <c r="G876" s="173">
        <v>3661</v>
      </c>
      <c r="H876" s="179"/>
      <c r="I876" s="179">
        <v>1515</v>
      </c>
      <c r="J876" s="250"/>
      <c r="K876" s="196">
        <v>0</v>
      </c>
      <c r="L876" s="196">
        <v>0</v>
      </c>
      <c r="M876" s="196">
        <f t="shared" si="222"/>
        <v>0</v>
      </c>
      <c r="N876" s="172">
        <v>6210</v>
      </c>
    </row>
    <row r="877" spans="1:14" hidden="1" x14ac:dyDescent="0.25">
      <c r="A877" s="27">
        <f t="shared" si="210"/>
        <v>3661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72</v>
      </c>
      <c r="G877" s="173">
        <v>3661</v>
      </c>
      <c r="H877" s="179"/>
      <c r="I877" s="179">
        <v>1516</v>
      </c>
      <c r="J877" s="250"/>
      <c r="K877" s="196">
        <v>0</v>
      </c>
      <c r="L877" s="196">
        <v>0</v>
      </c>
      <c r="M877" s="196">
        <f t="shared" si="222"/>
        <v>0</v>
      </c>
      <c r="N877" s="172">
        <v>7210</v>
      </c>
    </row>
    <row r="878" spans="1:14" hidden="1" x14ac:dyDescent="0.25">
      <c r="A878" s="27">
        <f t="shared" si="210"/>
        <v>3661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82</v>
      </c>
      <c r="G878" s="173">
        <v>3661</v>
      </c>
      <c r="H878" s="179"/>
      <c r="I878" s="179">
        <v>1517</v>
      </c>
      <c r="J878" s="251"/>
      <c r="K878" s="196">
        <v>0</v>
      </c>
      <c r="L878" s="196">
        <v>0</v>
      </c>
      <c r="M878" s="196">
        <f t="shared" si="222"/>
        <v>0</v>
      </c>
      <c r="N878" s="172">
        <v>8210</v>
      </c>
    </row>
    <row r="879" spans="1:14" hidden="1" x14ac:dyDescent="0.25">
      <c r="A879" s="27">
        <f t="shared" si="210"/>
        <v>3662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32</v>
      </c>
      <c r="G879" s="173">
        <v>3662</v>
      </c>
      <c r="H879" s="179"/>
      <c r="I879" s="179">
        <v>1518</v>
      </c>
      <c r="J879" s="249" t="s">
        <v>226</v>
      </c>
      <c r="K879" s="196">
        <v>0</v>
      </c>
      <c r="L879" s="196">
        <v>0</v>
      </c>
      <c r="M879" s="196">
        <f t="shared" si="222"/>
        <v>0</v>
      </c>
      <c r="N879" s="172">
        <v>3210</v>
      </c>
    </row>
    <row r="880" spans="1:14" hidden="1" x14ac:dyDescent="0.25">
      <c r="A880" s="27">
        <f t="shared" si="210"/>
        <v>3662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49</v>
      </c>
      <c r="G880" s="173">
        <v>3662</v>
      </c>
      <c r="H880" s="179"/>
      <c r="I880" s="179">
        <v>1519</v>
      </c>
      <c r="J880" s="250"/>
      <c r="K880" s="196">
        <v>0</v>
      </c>
      <c r="L880" s="196">
        <v>0</v>
      </c>
      <c r="M880" s="196">
        <f t="shared" si="222"/>
        <v>0</v>
      </c>
      <c r="N880" s="172">
        <v>4910</v>
      </c>
    </row>
    <row r="881" spans="1:14" hidden="1" x14ac:dyDescent="0.25">
      <c r="A881" s="27">
        <f t="shared" si="210"/>
        <v>3662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54</v>
      </c>
      <c r="G881" s="173">
        <v>3662</v>
      </c>
      <c r="H881" s="179"/>
      <c r="I881" s="179">
        <v>1520</v>
      </c>
      <c r="J881" s="250"/>
      <c r="K881" s="196">
        <v>0</v>
      </c>
      <c r="L881" s="196">
        <v>0</v>
      </c>
      <c r="M881" s="196">
        <f t="shared" si="222"/>
        <v>0</v>
      </c>
      <c r="N881" s="172">
        <v>5410</v>
      </c>
    </row>
    <row r="882" spans="1:14" hidden="1" x14ac:dyDescent="0.25">
      <c r="A882" s="27">
        <f t="shared" si="210"/>
        <v>3662</v>
      </c>
      <c r="B882" s="28" t="str">
        <f t="shared" si="211"/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62</v>
      </c>
      <c r="G882" s="173">
        <v>3662</v>
      </c>
      <c r="H882" s="179"/>
      <c r="I882" s="179">
        <v>1521</v>
      </c>
      <c r="J882" s="250"/>
      <c r="K882" s="196">
        <v>0</v>
      </c>
      <c r="L882" s="196">
        <v>0</v>
      </c>
      <c r="M882" s="196">
        <f t="shared" si="222"/>
        <v>0</v>
      </c>
      <c r="N882" s="172">
        <v>6210</v>
      </c>
    </row>
    <row r="883" spans="1:14" hidden="1" x14ac:dyDescent="0.25">
      <c r="A883" s="27">
        <f t="shared" si="210"/>
        <v>3662</v>
      </c>
      <c r="B883" s="28" t="str">
        <f t="shared" si="211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72</v>
      </c>
      <c r="G883" s="173">
        <v>3662</v>
      </c>
      <c r="H883" s="179"/>
      <c r="I883" s="179">
        <v>1522</v>
      </c>
      <c r="J883" s="250"/>
      <c r="K883" s="196">
        <v>0</v>
      </c>
      <c r="L883" s="196">
        <v>0</v>
      </c>
      <c r="M883" s="196">
        <f t="shared" si="222"/>
        <v>0</v>
      </c>
      <c r="N883" s="172">
        <v>7210</v>
      </c>
    </row>
    <row r="884" spans="1:14" hidden="1" x14ac:dyDescent="0.25">
      <c r="A884" s="27">
        <f t="shared" si="210"/>
        <v>3662</v>
      </c>
      <c r="B884" s="28" t="str">
        <f t="shared" si="211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82</v>
      </c>
      <c r="G884" s="173">
        <v>3662</v>
      </c>
      <c r="H884" s="179"/>
      <c r="I884" s="179">
        <v>1523</v>
      </c>
      <c r="J884" s="251"/>
      <c r="K884" s="196">
        <v>0</v>
      </c>
      <c r="L884" s="196">
        <v>0</v>
      </c>
      <c r="M884" s="196">
        <f t="shared" si="222"/>
        <v>0</v>
      </c>
      <c r="N884" s="172">
        <v>8210</v>
      </c>
    </row>
    <row r="885" spans="1:14" ht="25.5" hidden="1" x14ac:dyDescent="0.25">
      <c r="A885" s="27">
        <f t="shared" si="210"/>
        <v>368</v>
      </c>
      <c r="B885" s="28" t="str">
        <f t="shared" si="211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/>
      <c r="F885" s="152"/>
      <c r="G885" s="173">
        <v>368</v>
      </c>
      <c r="H885" s="174"/>
      <c r="I885" s="174"/>
      <c r="J885" s="192" t="s">
        <v>17</v>
      </c>
      <c r="K885" s="176">
        <f>SUM(K886:K897)</f>
        <v>0</v>
      </c>
      <c r="L885" s="176">
        <f>SUM(L886:L897)</f>
        <v>0</v>
      </c>
      <c r="M885" s="176">
        <f t="shared" ref="M885" si="223">SUM(M886:M897)</f>
        <v>0</v>
      </c>
      <c r="N885" s="172"/>
    </row>
    <row r="886" spans="1:14" hidden="1" x14ac:dyDescent="0.25">
      <c r="A886" s="27">
        <f t="shared" si="210"/>
        <v>3681</v>
      </c>
      <c r="B886" s="28" t="str">
        <f t="shared" si="211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3681</v>
      </c>
      <c r="H886" s="179"/>
      <c r="I886" s="179">
        <v>1524</v>
      </c>
      <c r="J886" s="249" t="s">
        <v>167</v>
      </c>
      <c r="K886" s="196">
        <v>0</v>
      </c>
      <c r="L886" s="196">
        <v>0</v>
      </c>
      <c r="M886" s="196">
        <f t="shared" ref="M886:M897" si="224">K886+L886</f>
        <v>0</v>
      </c>
      <c r="N886" s="172">
        <v>3210</v>
      </c>
    </row>
    <row r="887" spans="1:14" hidden="1" x14ac:dyDescent="0.25">
      <c r="A887" s="27">
        <f t="shared" si="210"/>
        <v>3681</v>
      </c>
      <c r="B887" s="28" t="str">
        <f t="shared" si="211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3681</v>
      </c>
      <c r="H887" s="179"/>
      <c r="I887" s="179">
        <v>1525</v>
      </c>
      <c r="J887" s="250"/>
      <c r="K887" s="196">
        <v>0</v>
      </c>
      <c r="L887" s="196">
        <v>0</v>
      </c>
      <c r="M887" s="196">
        <f t="shared" si="224"/>
        <v>0</v>
      </c>
      <c r="N887" s="172">
        <v>4910</v>
      </c>
    </row>
    <row r="888" spans="1:14" hidden="1" x14ac:dyDescent="0.25">
      <c r="A888" s="27">
        <f t="shared" si="210"/>
        <v>3681</v>
      </c>
      <c r="B888" s="28" t="str">
        <f t="shared" si="211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3681</v>
      </c>
      <c r="H888" s="179"/>
      <c r="I888" s="179">
        <v>1526</v>
      </c>
      <c r="J888" s="250"/>
      <c r="K888" s="196">
        <v>0</v>
      </c>
      <c r="L888" s="196">
        <v>0</v>
      </c>
      <c r="M888" s="196">
        <f t="shared" si="224"/>
        <v>0</v>
      </c>
      <c r="N888" s="172">
        <v>5410</v>
      </c>
    </row>
    <row r="889" spans="1:14" hidden="1" x14ac:dyDescent="0.25">
      <c r="A889" s="27">
        <f t="shared" si="210"/>
        <v>3681</v>
      </c>
      <c r="B889" s="28" t="str">
        <f t="shared" si="211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3681</v>
      </c>
      <c r="H889" s="179"/>
      <c r="I889" s="179">
        <v>1527</v>
      </c>
      <c r="J889" s="250"/>
      <c r="K889" s="196">
        <v>0</v>
      </c>
      <c r="L889" s="196">
        <v>0</v>
      </c>
      <c r="M889" s="196">
        <f t="shared" si="224"/>
        <v>0</v>
      </c>
      <c r="N889" s="172">
        <v>6210</v>
      </c>
    </row>
    <row r="890" spans="1:14" hidden="1" x14ac:dyDescent="0.25">
      <c r="A890" s="27">
        <f t="shared" si="210"/>
        <v>3681</v>
      </c>
      <c r="B890" s="28" t="str">
        <f t="shared" si="211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3681</v>
      </c>
      <c r="H890" s="179"/>
      <c r="I890" s="179">
        <v>1528</v>
      </c>
      <c r="J890" s="250"/>
      <c r="K890" s="196">
        <v>0</v>
      </c>
      <c r="L890" s="196">
        <v>0</v>
      </c>
      <c r="M890" s="196">
        <f t="shared" si="224"/>
        <v>0</v>
      </c>
      <c r="N890" s="172">
        <v>7210</v>
      </c>
    </row>
    <row r="891" spans="1:14" hidden="1" x14ac:dyDescent="0.25">
      <c r="A891" s="27">
        <f t="shared" si="210"/>
        <v>3681</v>
      </c>
      <c r="B891" s="28" t="str">
        <f t="shared" si="211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3681</v>
      </c>
      <c r="H891" s="179"/>
      <c r="I891" s="179">
        <v>1529</v>
      </c>
      <c r="J891" s="251"/>
      <c r="K891" s="196">
        <v>0</v>
      </c>
      <c r="L891" s="196">
        <v>0</v>
      </c>
      <c r="M891" s="196">
        <f t="shared" si="224"/>
        <v>0</v>
      </c>
      <c r="N891" s="172">
        <v>8210</v>
      </c>
    </row>
    <row r="892" spans="1:14" hidden="1" x14ac:dyDescent="0.25">
      <c r="A892" s="27">
        <f t="shared" si="210"/>
        <v>3682</v>
      </c>
      <c r="B892" s="28" t="str">
        <f t="shared" si="211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 t="s">
        <v>195</v>
      </c>
      <c r="F892" s="152">
        <v>32</v>
      </c>
      <c r="G892" s="173">
        <v>3682</v>
      </c>
      <c r="H892" s="179"/>
      <c r="I892" s="179">
        <v>1530</v>
      </c>
      <c r="J892" s="249" t="s">
        <v>227</v>
      </c>
      <c r="K892" s="196">
        <v>0</v>
      </c>
      <c r="L892" s="196">
        <v>0</v>
      </c>
      <c r="M892" s="196">
        <f t="shared" si="224"/>
        <v>0</v>
      </c>
      <c r="N892" s="172">
        <v>3210</v>
      </c>
    </row>
    <row r="893" spans="1:14" hidden="1" x14ac:dyDescent="0.25">
      <c r="A893" s="27">
        <f t="shared" si="210"/>
        <v>3682</v>
      </c>
      <c r="B893" s="28" t="str">
        <f t="shared" si="211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 t="s">
        <v>195</v>
      </c>
      <c r="F893" s="152">
        <v>49</v>
      </c>
      <c r="G893" s="173">
        <v>3682</v>
      </c>
      <c r="H893" s="179"/>
      <c r="I893" s="179">
        <v>1531</v>
      </c>
      <c r="J893" s="250"/>
      <c r="K893" s="196">
        <v>0</v>
      </c>
      <c r="L893" s="196">
        <v>0</v>
      </c>
      <c r="M893" s="196">
        <f t="shared" si="224"/>
        <v>0</v>
      </c>
      <c r="N893" s="172">
        <v>4910</v>
      </c>
    </row>
    <row r="894" spans="1:14" hidden="1" x14ac:dyDescent="0.25">
      <c r="A894" s="27">
        <f t="shared" si="210"/>
        <v>3682</v>
      </c>
      <c r="B894" s="28" t="str">
        <f t="shared" si="211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54</v>
      </c>
      <c r="G894" s="173">
        <v>3682</v>
      </c>
      <c r="H894" s="179"/>
      <c r="I894" s="179">
        <v>1532</v>
      </c>
      <c r="J894" s="250"/>
      <c r="K894" s="196">
        <v>0</v>
      </c>
      <c r="L894" s="196">
        <v>0</v>
      </c>
      <c r="M894" s="196">
        <f t="shared" si="224"/>
        <v>0</v>
      </c>
      <c r="N894" s="172">
        <v>5410</v>
      </c>
    </row>
    <row r="895" spans="1:14" hidden="1" x14ac:dyDescent="0.25">
      <c r="A895" s="27">
        <f t="shared" si="210"/>
        <v>3682</v>
      </c>
      <c r="B895" s="28" t="str">
        <f t="shared" si="211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62</v>
      </c>
      <c r="G895" s="173">
        <v>3682</v>
      </c>
      <c r="H895" s="179"/>
      <c r="I895" s="179">
        <v>1533</v>
      </c>
      <c r="J895" s="250"/>
      <c r="K895" s="196">
        <v>0</v>
      </c>
      <c r="L895" s="196">
        <v>0</v>
      </c>
      <c r="M895" s="196">
        <f t="shared" si="224"/>
        <v>0</v>
      </c>
      <c r="N895" s="172">
        <v>6210</v>
      </c>
    </row>
    <row r="896" spans="1:14" hidden="1" x14ac:dyDescent="0.25">
      <c r="A896" s="27">
        <f t="shared" si="210"/>
        <v>3682</v>
      </c>
      <c r="B896" s="28" t="str">
        <f t="shared" si="211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72</v>
      </c>
      <c r="G896" s="173">
        <v>3682</v>
      </c>
      <c r="H896" s="179"/>
      <c r="I896" s="179">
        <v>1534</v>
      </c>
      <c r="J896" s="250"/>
      <c r="K896" s="196">
        <v>0</v>
      </c>
      <c r="L896" s="196">
        <v>0</v>
      </c>
      <c r="M896" s="196">
        <f t="shared" si="224"/>
        <v>0</v>
      </c>
      <c r="N896" s="172">
        <v>7210</v>
      </c>
    </row>
    <row r="897" spans="1:14" hidden="1" x14ac:dyDescent="0.25">
      <c r="A897" s="27">
        <f t="shared" si="210"/>
        <v>3682</v>
      </c>
      <c r="B897" s="28" t="str">
        <f t="shared" si="211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82</v>
      </c>
      <c r="G897" s="173">
        <v>3682</v>
      </c>
      <c r="H897" s="179"/>
      <c r="I897" s="179">
        <v>1535</v>
      </c>
      <c r="J897" s="251"/>
      <c r="K897" s="196">
        <v>0</v>
      </c>
      <c r="L897" s="196">
        <v>0</v>
      </c>
      <c r="M897" s="196">
        <f t="shared" si="224"/>
        <v>0</v>
      </c>
      <c r="N897" s="172">
        <v>8210</v>
      </c>
    </row>
    <row r="898" spans="1:14" ht="25.5" hidden="1" x14ac:dyDescent="0.25">
      <c r="A898" s="27">
        <f t="shared" ref="A898:A961" si="225">G898</f>
        <v>369</v>
      </c>
      <c r="B898" s="28" t="str">
        <f t="shared" si="211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/>
      <c r="F898" s="152"/>
      <c r="G898" s="173">
        <v>369</v>
      </c>
      <c r="H898" s="174"/>
      <c r="I898" s="174"/>
      <c r="J898" s="192" t="s">
        <v>20</v>
      </c>
      <c r="K898" s="176">
        <f>SUM(K899:K916)</f>
        <v>0</v>
      </c>
      <c r="L898" s="176">
        <f>SUM(L899:L916)</f>
        <v>0</v>
      </c>
      <c r="M898" s="176">
        <f t="shared" ref="M898" si="226">SUM(M899:M916)</f>
        <v>0</v>
      </c>
      <c r="N898" s="172"/>
    </row>
    <row r="899" spans="1:14" hidden="1" x14ac:dyDescent="0.25">
      <c r="A899" s="27">
        <f t="shared" si="225"/>
        <v>3691</v>
      </c>
      <c r="B899" s="28" t="str">
        <f t="shared" si="211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32</v>
      </c>
      <c r="G899" s="173">
        <v>3691</v>
      </c>
      <c r="H899" s="179"/>
      <c r="I899" s="179">
        <v>1536</v>
      </c>
      <c r="J899" s="249" t="s">
        <v>21</v>
      </c>
      <c r="K899" s="196">
        <v>0</v>
      </c>
      <c r="L899" s="196">
        <v>0</v>
      </c>
      <c r="M899" s="196">
        <f t="shared" ref="M899:M916" si="227">K899+L899</f>
        <v>0</v>
      </c>
      <c r="N899" s="172">
        <v>3210</v>
      </c>
    </row>
    <row r="900" spans="1:14" hidden="1" x14ac:dyDescent="0.25">
      <c r="A900" s="27">
        <f t="shared" si="225"/>
        <v>3691</v>
      </c>
      <c r="B900" s="28" t="str">
        <f t="shared" si="211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49</v>
      </c>
      <c r="G900" s="173">
        <v>3691</v>
      </c>
      <c r="H900" s="179"/>
      <c r="I900" s="179">
        <v>1537</v>
      </c>
      <c r="J900" s="250"/>
      <c r="K900" s="196">
        <v>0</v>
      </c>
      <c r="L900" s="196">
        <v>0</v>
      </c>
      <c r="M900" s="196">
        <f t="shared" si="227"/>
        <v>0</v>
      </c>
      <c r="N900" s="172">
        <v>4910</v>
      </c>
    </row>
    <row r="901" spans="1:14" hidden="1" x14ac:dyDescent="0.25">
      <c r="A901" s="27">
        <f t="shared" si="225"/>
        <v>3691</v>
      </c>
      <c r="B901" s="28" t="str">
        <f t="shared" si="211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54</v>
      </c>
      <c r="G901" s="173">
        <v>3691</v>
      </c>
      <c r="H901" s="179"/>
      <c r="I901" s="179">
        <v>1538</v>
      </c>
      <c r="J901" s="250"/>
      <c r="K901" s="196">
        <v>0</v>
      </c>
      <c r="L901" s="196">
        <v>0</v>
      </c>
      <c r="M901" s="196">
        <f t="shared" si="227"/>
        <v>0</v>
      </c>
      <c r="N901" s="172">
        <v>5410</v>
      </c>
    </row>
    <row r="902" spans="1:14" hidden="1" x14ac:dyDescent="0.25">
      <c r="A902" s="27">
        <f t="shared" si="225"/>
        <v>3691</v>
      </c>
      <c r="B902" s="28" t="str">
        <f t="shared" si="211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62</v>
      </c>
      <c r="G902" s="173">
        <v>3691</v>
      </c>
      <c r="H902" s="179"/>
      <c r="I902" s="179">
        <v>1539</v>
      </c>
      <c r="J902" s="250"/>
      <c r="K902" s="196">
        <v>0</v>
      </c>
      <c r="L902" s="196">
        <v>0</v>
      </c>
      <c r="M902" s="196">
        <f t="shared" si="227"/>
        <v>0</v>
      </c>
      <c r="N902" s="172">
        <v>6210</v>
      </c>
    </row>
    <row r="903" spans="1:14" hidden="1" x14ac:dyDescent="0.25">
      <c r="A903" s="27">
        <f t="shared" si="225"/>
        <v>3691</v>
      </c>
      <c r="B903" s="28" t="str">
        <f t="shared" si="211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72</v>
      </c>
      <c r="G903" s="173">
        <v>3691</v>
      </c>
      <c r="H903" s="179"/>
      <c r="I903" s="179">
        <v>1540</v>
      </c>
      <c r="J903" s="250"/>
      <c r="K903" s="196">
        <v>0</v>
      </c>
      <c r="L903" s="196">
        <v>0</v>
      </c>
      <c r="M903" s="196">
        <f t="shared" si="227"/>
        <v>0</v>
      </c>
      <c r="N903" s="172">
        <v>7210</v>
      </c>
    </row>
    <row r="904" spans="1:14" hidden="1" x14ac:dyDescent="0.25">
      <c r="A904" s="27">
        <f t="shared" si="225"/>
        <v>3691</v>
      </c>
      <c r="B904" s="28" t="str">
        <f t="shared" si="211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82</v>
      </c>
      <c r="G904" s="173">
        <v>3691</v>
      </c>
      <c r="H904" s="179"/>
      <c r="I904" s="179">
        <v>1541</v>
      </c>
      <c r="J904" s="251"/>
      <c r="K904" s="196">
        <v>0</v>
      </c>
      <c r="L904" s="196">
        <v>0</v>
      </c>
      <c r="M904" s="196">
        <f t="shared" si="227"/>
        <v>0</v>
      </c>
      <c r="N904" s="172">
        <v>8210</v>
      </c>
    </row>
    <row r="905" spans="1:14" hidden="1" x14ac:dyDescent="0.25">
      <c r="A905" s="27">
        <f t="shared" si="225"/>
        <v>3693</v>
      </c>
      <c r="B905" s="28" t="str">
        <f t="shared" si="211"/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32</v>
      </c>
      <c r="G905" s="173">
        <v>3693</v>
      </c>
      <c r="H905" s="179"/>
      <c r="I905" s="179">
        <v>1542</v>
      </c>
      <c r="J905" s="249" t="s">
        <v>23</v>
      </c>
      <c r="K905" s="196">
        <v>0</v>
      </c>
      <c r="L905" s="196">
        <v>0</v>
      </c>
      <c r="M905" s="196">
        <f t="shared" si="227"/>
        <v>0</v>
      </c>
      <c r="N905" s="172">
        <v>3210</v>
      </c>
    </row>
    <row r="906" spans="1:14" hidden="1" x14ac:dyDescent="0.25">
      <c r="A906" s="27">
        <f t="shared" si="225"/>
        <v>3693</v>
      </c>
      <c r="B906" s="28" t="str">
        <f t="shared" si="211"/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49</v>
      </c>
      <c r="G906" s="173">
        <v>3693</v>
      </c>
      <c r="H906" s="179"/>
      <c r="I906" s="179">
        <v>1543</v>
      </c>
      <c r="J906" s="250"/>
      <c r="K906" s="196">
        <v>0</v>
      </c>
      <c r="L906" s="196">
        <v>0</v>
      </c>
      <c r="M906" s="196">
        <f t="shared" si="227"/>
        <v>0</v>
      </c>
      <c r="N906" s="172">
        <v>4910</v>
      </c>
    </row>
    <row r="907" spans="1:14" hidden="1" x14ac:dyDescent="0.25">
      <c r="A907" s="27">
        <f t="shared" si="225"/>
        <v>3693</v>
      </c>
      <c r="B907" s="28" t="str">
        <f t="shared" ref="B907:B1054" si="228">IF(H907&gt;0,F907," ")</f>
        <v xml:space="preserve"> </v>
      </c>
      <c r="C907" s="35" t="str">
        <f t="shared" si="219"/>
        <v xml:space="preserve">  </v>
      </c>
      <c r="D907" s="35" t="str">
        <f t="shared" si="220"/>
        <v xml:space="preserve">  </v>
      </c>
      <c r="E907" s="36" t="s">
        <v>195</v>
      </c>
      <c r="F907" s="152">
        <v>54</v>
      </c>
      <c r="G907" s="173">
        <v>3693</v>
      </c>
      <c r="H907" s="179"/>
      <c r="I907" s="179">
        <v>1544</v>
      </c>
      <c r="J907" s="250"/>
      <c r="K907" s="196">
        <v>0</v>
      </c>
      <c r="L907" s="196">
        <v>0</v>
      </c>
      <c r="M907" s="196">
        <f t="shared" si="227"/>
        <v>0</v>
      </c>
      <c r="N907" s="172">
        <v>5410</v>
      </c>
    </row>
    <row r="908" spans="1:14" hidden="1" x14ac:dyDescent="0.25">
      <c r="A908" s="27">
        <f t="shared" si="225"/>
        <v>3693</v>
      </c>
      <c r="B908" s="28" t="str">
        <f t="shared" si="228"/>
        <v xml:space="preserve"> </v>
      </c>
      <c r="C908" s="35" t="str">
        <f t="shared" si="219"/>
        <v xml:space="preserve">  </v>
      </c>
      <c r="D908" s="35" t="str">
        <f t="shared" si="220"/>
        <v xml:space="preserve">  </v>
      </c>
      <c r="E908" s="36" t="s">
        <v>195</v>
      </c>
      <c r="F908" s="152">
        <v>62</v>
      </c>
      <c r="G908" s="173">
        <v>3693</v>
      </c>
      <c r="H908" s="179"/>
      <c r="I908" s="179">
        <v>1545</v>
      </c>
      <c r="J908" s="250"/>
      <c r="K908" s="196">
        <v>0</v>
      </c>
      <c r="L908" s="196">
        <v>0</v>
      </c>
      <c r="M908" s="196">
        <f t="shared" si="227"/>
        <v>0</v>
      </c>
      <c r="N908" s="172">
        <v>6210</v>
      </c>
    </row>
    <row r="909" spans="1:14" hidden="1" x14ac:dyDescent="0.25">
      <c r="A909" s="27">
        <f t="shared" si="225"/>
        <v>3693</v>
      </c>
      <c r="B909" s="28" t="str">
        <f t="shared" si="228"/>
        <v xml:space="preserve"> </v>
      </c>
      <c r="C909" s="35" t="str">
        <f t="shared" si="219"/>
        <v xml:space="preserve">  </v>
      </c>
      <c r="D909" s="35" t="str">
        <f t="shared" si="220"/>
        <v xml:space="preserve">  </v>
      </c>
      <c r="E909" s="36" t="s">
        <v>195</v>
      </c>
      <c r="F909" s="152">
        <v>72</v>
      </c>
      <c r="G909" s="173">
        <v>3693</v>
      </c>
      <c r="H909" s="179"/>
      <c r="I909" s="179">
        <v>1546</v>
      </c>
      <c r="J909" s="250"/>
      <c r="K909" s="196">
        <v>0</v>
      </c>
      <c r="L909" s="196">
        <v>0</v>
      </c>
      <c r="M909" s="196">
        <f t="shared" si="227"/>
        <v>0</v>
      </c>
      <c r="N909" s="172">
        <v>7210</v>
      </c>
    </row>
    <row r="910" spans="1:14" hidden="1" x14ac:dyDescent="0.25">
      <c r="A910" s="27">
        <f t="shared" si="225"/>
        <v>3693</v>
      </c>
      <c r="B910" s="28" t="str">
        <f t="shared" si="228"/>
        <v xml:space="preserve"> </v>
      </c>
      <c r="C910" s="35" t="str">
        <f t="shared" si="219"/>
        <v xml:space="preserve">  </v>
      </c>
      <c r="D910" s="35" t="str">
        <f t="shared" si="220"/>
        <v xml:space="preserve">  </v>
      </c>
      <c r="E910" s="36" t="s">
        <v>195</v>
      </c>
      <c r="F910" s="152">
        <v>82</v>
      </c>
      <c r="G910" s="173">
        <v>3693</v>
      </c>
      <c r="H910" s="179"/>
      <c r="I910" s="179">
        <v>1547</v>
      </c>
      <c r="J910" s="251"/>
      <c r="K910" s="196">
        <v>0</v>
      </c>
      <c r="L910" s="196">
        <v>0</v>
      </c>
      <c r="M910" s="196">
        <f t="shared" si="227"/>
        <v>0</v>
      </c>
      <c r="N910" s="172">
        <v>8210</v>
      </c>
    </row>
    <row r="911" spans="1:14" hidden="1" x14ac:dyDescent="0.25">
      <c r="A911" s="27">
        <f t="shared" si="225"/>
        <v>3694</v>
      </c>
      <c r="B911" s="28" t="str">
        <f t="shared" si="228"/>
        <v xml:space="preserve"> </v>
      </c>
      <c r="C911" s="35" t="str">
        <f t="shared" si="219"/>
        <v xml:space="preserve">  </v>
      </c>
      <c r="D911" s="35" t="str">
        <f t="shared" si="220"/>
        <v xml:space="preserve">  </v>
      </c>
      <c r="E911" s="36" t="s">
        <v>195</v>
      </c>
      <c r="F911" s="152">
        <v>32</v>
      </c>
      <c r="G911" s="173">
        <v>3694</v>
      </c>
      <c r="H911" s="179"/>
      <c r="I911" s="179">
        <v>1548</v>
      </c>
      <c r="J911" s="249" t="s">
        <v>24</v>
      </c>
      <c r="K911" s="196">
        <v>0</v>
      </c>
      <c r="L911" s="196">
        <v>0</v>
      </c>
      <c r="M911" s="196">
        <f t="shared" si="227"/>
        <v>0</v>
      </c>
      <c r="N911" s="172">
        <v>3210</v>
      </c>
    </row>
    <row r="912" spans="1:14" hidden="1" x14ac:dyDescent="0.25">
      <c r="A912" s="27">
        <f t="shared" si="225"/>
        <v>3694</v>
      </c>
      <c r="B912" s="28" t="str">
        <f t="shared" si="228"/>
        <v xml:space="preserve"> </v>
      </c>
      <c r="C912" s="35" t="str">
        <f t="shared" si="219"/>
        <v xml:space="preserve">  </v>
      </c>
      <c r="D912" s="35" t="str">
        <f t="shared" si="220"/>
        <v xml:space="preserve">  </v>
      </c>
      <c r="E912" s="36" t="s">
        <v>195</v>
      </c>
      <c r="F912" s="152">
        <v>49</v>
      </c>
      <c r="G912" s="173">
        <v>3694</v>
      </c>
      <c r="H912" s="179"/>
      <c r="I912" s="179">
        <v>1549</v>
      </c>
      <c r="J912" s="250"/>
      <c r="K912" s="196">
        <v>0</v>
      </c>
      <c r="L912" s="196">
        <v>0</v>
      </c>
      <c r="M912" s="196">
        <f t="shared" si="227"/>
        <v>0</v>
      </c>
      <c r="N912" s="172">
        <v>4910</v>
      </c>
    </row>
    <row r="913" spans="1:14" hidden="1" x14ac:dyDescent="0.25">
      <c r="A913" s="27">
        <f t="shared" si="225"/>
        <v>3694</v>
      </c>
      <c r="B913" s="28" t="str">
        <f t="shared" si="228"/>
        <v xml:space="preserve"> </v>
      </c>
      <c r="C913" s="35" t="str">
        <f t="shared" si="219"/>
        <v xml:space="preserve">  </v>
      </c>
      <c r="D913" s="35" t="str">
        <f t="shared" si="220"/>
        <v xml:space="preserve">  </v>
      </c>
      <c r="E913" s="36" t="s">
        <v>195</v>
      </c>
      <c r="F913" s="152">
        <v>54</v>
      </c>
      <c r="G913" s="173">
        <v>3694</v>
      </c>
      <c r="H913" s="179"/>
      <c r="I913" s="179">
        <v>1550</v>
      </c>
      <c r="J913" s="250"/>
      <c r="K913" s="196">
        <v>0</v>
      </c>
      <c r="L913" s="196">
        <v>0</v>
      </c>
      <c r="M913" s="196">
        <f t="shared" si="227"/>
        <v>0</v>
      </c>
      <c r="N913" s="172">
        <v>5410</v>
      </c>
    </row>
    <row r="914" spans="1:14" hidden="1" x14ac:dyDescent="0.25">
      <c r="A914" s="27">
        <f t="shared" si="225"/>
        <v>3694</v>
      </c>
      <c r="B914" s="28" t="str">
        <f t="shared" si="228"/>
        <v xml:space="preserve"> </v>
      </c>
      <c r="C914" s="35" t="str">
        <f t="shared" si="219"/>
        <v xml:space="preserve">  </v>
      </c>
      <c r="D914" s="35" t="str">
        <f t="shared" si="220"/>
        <v xml:space="preserve">  </v>
      </c>
      <c r="E914" s="36" t="s">
        <v>195</v>
      </c>
      <c r="F914" s="152">
        <v>62</v>
      </c>
      <c r="G914" s="173">
        <v>3694</v>
      </c>
      <c r="H914" s="179"/>
      <c r="I914" s="179">
        <v>1551</v>
      </c>
      <c r="J914" s="250"/>
      <c r="K914" s="196">
        <v>0</v>
      </c>
      <c r="L914" s="196">
        <v>0</v>
      </c>
      <c r="M914" s="196">
        <f t="shared" si="227"/>
        <v>0</v>
      </c>
      <c r="N914" s="172">
        <v>6210</v>
      </c>
    </row>
    <row r="915" spans="1:14" hidden="1" x14ac:dyDescent="0.25">
      <c r="A915" s="27">
        <f t="shared" si="225"/>
        <v>3694</v>
      </c>
      <c r="B915" s="28" t="str">
        <f t="shared" si="228"/>
        <v xml:space="preserve"> </v>
      </c>
      <c r="C915" s="35" t="str">
        <f t="shared" si="219"/>
        <v xml:space="preserve">  </v>
      </c>
      <c r="D915" s="35" t="str">
        <f t="shared" si="220"/>
        <v xml:space="preserve">  </v>
      </c>
      <c r="E915" s="36" t="s">
        <v>195</v>
      </c>
      <c r="F915" s="152">
        <v>72</v>
      </c>
      <c r="G915" s="173">
        <v>3694</v>
      </c>
      <c r="H915" s="179"/>
      <c r="I915" s="179">
        <v>1552</v>
      </c>
      <c r="J915" s="250"/>
      <c r="K915" s="196">
        <v>0</v>
      </c>
      <c r="L915" s="196">
        <v>0</v>
      </c>
      <c r="M915" s="196">
        <f t="shared" si="227"/>
        <v>0</v>
      </c>
      <c r="N915" s="172">
        <v>7210</v>
      </c>
    </row>
    <row r="916" spans="1:14" hidden="1" x14ac:dyDescent="0.25">
      <c r="A916" s="27">
        <f>G916</f>
        <v>3694</v>
      </c>
      <c r="B916" s="28" t="str">
        <f t="shared" si="228"/>
        <v xml:space="preserve"> </v>
      </c>
      <c r="C916" s="35" t="str">
        <f t="shared" si="219"/>
        <v xml:space="preserve">  </v>
      </c>
      <c r="D916" s="35" t="str">
        <f t="shared" si="220"/>
        <v xml:space="preserve">  </v>
      </c>
      <c r="E916" s="36" t="s">
        <v>195</v>
      </c>
      <c r="F916" s="152">
        <v>82</v>
      </c>
      <c r="G916" s="173">
        <v>3694</v>
      </c>
      <c r="H916" s="179"/>
      <c r="I916" s="179">
        <v>1553</v>
      </c>
      <c r="J916" s="251"/>
      <c r="K916" s="196">
        <v>0</v>
      </c>
      <c r="L916" s="196">
        <v>0</v>
      </c>
      <c r="M916" s="196">
        <f t="shared" si="227"/>
        <v>0</v>
      </c>
      <c r="N916" s="172">
        <v>8210</v>
      </c>
    </row>
    <row r="917" spans="1:14" ht="25.5" hidden="1" x14ac:dyDescent="0.25">
      <c r="A917" s="27">
        <f t="shared" ref="A917:A921" si="229">G917</f>
        <v>37</v>
      </c>
      <c r="B917" s="28" t="str">
        <f t="shared" si="228"/>
        <v xml:space="preserve"> </v>
      </c>
      <c r="C917" s="35" t="str">
        <f t="shared" si="219"/>
        <v xml:space="preserve">  </v>
      </c>
      <c r="D917" s="35" t="str">
        <f t="shared" si="220"/>
        <v xml:space="preserve">  </v>
      </c>
      <c r="E917" s="36"/>
      <c r="F917" s="152"/>
      <c r="G917" s="173">
        <v>37</v>
      </c>
      <c r="H917" s="174"/>
      <c r="I917" s="174"/>
      <c r="J917" s="192" t="s">
        <v>211</v>
      </c>
      <c r="K917" s="176">
        <f t="shared" ref="K917:M917" si="230">SUM(K918)</f>
        <v>0</v>
      </c>
      <c r="L917" s="176">
        <f t="shared" si="230"/>
        <v>0</v>
      </c>
      <c r="M917" s="176">
        <f t="shared" si="230"/>
        <v>0</v>
      </c>
      <c r="N917" s="172"/>
    </row>
    <row r="918" spans="1:14" ht="25.5" hidden="1" x14ac:dyDescent="0.25">
      <c r="A918" s="27">
        <f t="shared" si="229"/>
        <v>372</v>
      </c>
      <c r="B918" s="28" t="str">
        <f t="shared" si="228"/>
        <v xml:space="preserve"> </v>
      </c>
      <c r="C918" s="35" t="str">
        <f t="shared" si="219"/>
        <v xml:space="preserve">  </v>
      </c>
      <c r="D918" s="35" t="str">
        <f t="shared" si="220"/>
        <v xml:space="preserve">  </v>
      </c>
      <c r="E918" s="36"/>
      <c r="F918" s="152"/>
      <c r="G918" s="173">
        <v>372</v>
      </c>
      <c r="H918" s="174"/>
      <c r="I918" s="174"/>
      <c r="J918" s="192" t="s">
        <v>212</v>
      </c>
      <c r="K918" s="176">
        <f>SUM(K919:K936)</f>
        <v>0</v>
      </c>
      <c r="L918" s="176">
        <f>SUM(L919:L936)</f>
        <v>0</v>
      </c>
      <c r="M918" s="176">
        <f t="shared" ref="M918" si="231">SUM(M919:M936)</f>
        <v>0</v>
      </c>
      <c r="N918" s="172"/>
    </row>
    <row r="919" spans="1:14" hidden="1" x14ac:dyDescent="0.25">
      <c r="A919" s="27">
        <f t="shared" si="229"/>
        <v>3721</v>
      </c>
      <c r="B919" s="28" t="str">
        <f t="shared" si="228"/>
        <v xml:space="preserve"> </v>
      </c>
      <c r="C919" s="35" t="str">
        <f t="shared" si="219"/>
        <v xml:space="preserve">  </v>
      </c>
      <c r="D919" s="35" t="str">
        <f t="shared" si="220"/>
        <v xml:space="preserve">  </v>
      </c>
      <c r="E919" s="36" t="s">
        <v>195</v>
      </c>
      <c r="F919" s="152">
        <v>32</v>
      </c>
      <c r="G919" s="173">
        <v>3721</v>
      </c>
      <c r="H919" s="179"/>
      <c r="I919" s="179">
        <v>1554</v>
      </c>
      <c r="J919" s="249" t="s">
        <v>228</v>
      </c>
      <c r="K919" s="196">
        <v>0</v>
      </c>
      <c r="L919" s="196">
        <v>0</v>
      </c>
      <c r="M919" s="196">
        <f t="shared" ref="M919:M936" si="232">K919+L919</f>
        <v>0</v>
      </c>
      <c r="N919" s="172">
        <v>3210</v>
      </c>
    </row>
    <row r="920" spans="1:14" hidden="1" x14ac:dyDescent="0.25">
      <c r="A920" s="27">
        <f t="shared" si="229"/>
        <v>3721</v>
      </c>
      <c r="B920" s="28" t="str">
        <f t="shared" si="228"/>
        <v xml:space="preserve"> </v>
      </c>
      <c r="C920" s="35" t="str">
        <f t="shared" si="219"/>
        <v xml:space="preserve">  </v>
      </c>
      <c r="D920" s="35" t="str">
        <f t="shared" si="220"/>
        <v xml:space="preserve">  </v>
      </c>
      <c r="E920" s="36" t="s">
        <v>195</v>
      </c>
      <c r="F920" s="152">
        <v>49</v>
      </c>
      <c r="G920" s="173">
        <v>3721</v>
      </c>
      <c r="H920" s="179"/>
      <c r="I920" s="179">
        <v>1555</v>
      </c>
      <c r="J920" s="250"/>
      <c r="K920" s="196">
        <v>0</v>
      </c>
      <c r="L920" s="196">
        <v>0</v>
      </c>
      <c r="M920" s="196">
        <f t="shared" si="232"/>
        <v>0</v>
      </c>
      <c r="N920" s="172">
        <v>4910</v>
      </c>
    </row>
    <row r="921" spans="1:14" hidden="1" x14ac:dyDescent="0.25">
      <c r="A921" s="27">
        <f t="shared" si="229"/>
        <v>3721</v>
      </c>
      <c r="B921" s="28" t="str">
        <f t="shared" si="228"/>
        <v xml:space="preserve"> </v>
      </c>
      <c r="C921" s="35" t="str">
        <f t="shared" si="219"/>
        <v xml:space="preserve">  </v>
      </c>
      <c r="D921" s="35" t="str">
        <f t="shared" si="220"/>
        <v xml:space="preserve">  </v>
      </c>
      <c r="E921" s="36" t="s">
        <v>195</v>
      </c>
      <c r="F921" s="152">
        <v>54</v>
      </c>
      <c r="G921" s="173">
        <v>3721</v>
      </c>
      <c r="H921" s="179"/>
      <c r="I921" s="179">
        <v>1556</v>
      </c>
      <c r="J921" s="250"/>
      <c r="K921" s="196">
        <v>0</v>
      </c>
      <c r="L921" s="196">
        <v>0</v>
      </c>
      <c r="M921" s="196">
        <f t="shared" si="232"/>
        <v>0</v>
      </c>
      <c r="N921" s="172">
        <v>5410</v>
      </c>
    </row>
    <row r="922" spans="1:14" hidden="1" x14ac:dyDescent="0.25">
      <c r="A922" s="27">
        <f t="shared" si="225"/>
        <v>3721</v>
      </c>
      <c r="B922" s="28" t="str">
        <f t="shared" si="228"/>
        <v xml:space="preserve"> </v>
      </c>
      <c r="C922" s="35" t="str">
        <f t="shared" si="219"/>
        <v xml:space="preserve">  </v>
      </c>
      <c r="D922" s="35" t="str">
        <f t="shared" si="220"/>
        <v xml:space="preserve">  </v>
      </c>
      <c r="E922" s="36" t="s">
        <v>195</v>
      </c>
      <c r="F922" s="152">
        <v>62</v>
      </c>
      <c r="G922" s="173">
        <v>3721</v>
      </c>
      <c r="H922" s="179"/>
      <c r="I922" s="179">
        <v>1557</v>
      </c>
      <c r="J922" s="250"/>
      <c r="K922" s="196">
        <v>0</v>
      </c>
      <c r="L922" s="196">
        <v>0</v>
      </c>
      <c r="M922" s="196">
        <f t="shared" si="232"/>
        <v>0</v>
      </c>
      <c r="N922" s="172">
        <v>6210</v>
      </c>
    </row>
    <row r="923" spans="1:14" hidden="1" x14ac:dyDescent="0.25">
      <c r="A923" s="27">
        <f t="shared" si="225"/>
        <v>3721</v>
      </c>
      <c r="B923" s="28" t="str">
        <f t="shared" si="228"/>
        <v xml:space="preserve"> </v>
      </c>
      <c r="C923" s="35" t="str">
        <f t="shared" si="219"/>
        <v xml:space="preserve">  </v>
      </c>
      <c r="D923" s="35" t="str">
        <f t="shared" si="220"/>
        <v xml:space="preserve">  </v>
      </c>
      <c r="E923" s="36" t="s">
        <v>195</v>
      </c>
      <c r="F923" s="152">
        <v>72</v>
      </c>
      <c r="G923" s="173">
        <v>3721</v>
      </c>
      <c r="H923" s="179"/>
      <c r="I923" s="179">
        <v>1558</v>
      </c>
      <c r="J923" s="250"/>
      <c r="K923" s="196">
        <v>0</v>
      </c>
      <c r="L923" s="196">
        <v>0</v>
      </c>
      <c r="M923" s="196">
        <f t="shared" si="232"/>
        <v>0</v>
      </c>
      <c r="N923" s="172">
        <v>7210</v>
      </c>
    </row>
    <row r="924" spans="1:14" hidden="1" x14ac:dyDescent="0.25">
      <c r="A924" s="27">
        <f t="shared" si="225"/>
        <v>3721</v>
      </c>
      <c r="B924" s="28" t="str">
        <f t="shared" si="228"/>
        <v xml:space="preserve"> </v>
      </c>
      <c r="C924" s="35" t="str">
        <f t="shared" si="219"/>
        <v xml:space="preserve">  </v>
      </c>
      <c r="D924" s="35" t="str">
        <f t="shared" si="220"/>
        <v xml:space="preserve">  </v>
      </c>
      <c r="E924" s="36" t="s">
        <v>195</v>
      </c>
      <c r="F924" s="152">
        <v>82</v>
      </c>
      <c r="G924" s="173">
        <v>3721</v>
      </c>
      <c r="H924" s="179"/>
      <c r="I924" s="179">
        <v>1559</v>
      </c>
      <c r="J924" s="251"/>
      <c r="K924" s="196">
        <v>0</v>
      </c>
      <c r="L924" s="196">
        <v>0</v>
      </c>
      <c r="M924" s="196">
        <f t="shared" si="232"/>
        <v>0</v>
      </c>
      <c r="N924" s="172">
        <v>8210</v>
      </c>
    </row>
    <row r="925" spans="1:14" hidden="1" x14ac:dyDescent="0.25">
      <c r="A925" s="27">
        <f t="shared" si="225"/>
        <v>3722</v>
      </c>
      <c r="B925" s="28" t="str">
        <f t="shared" si="228"/>
        <v xml:space="preserve"> </v>
      </c>
      <c r="C925" s="35" t="str">
        <f t="shared" si="219"/>
        <v xml:space="preserve">  </v>
      </c>
      <c r="D925" s="35" t="str">
        <f t="shared" si="220"/>
        <v xml:space="preserve">  </v>
      </c>
      <c r="E925" s="36" t="s">
        <v>195</v>
      </c>
      <c r="F925" s="152">
        <v>32</v>
      </c>
      <c r="G925" s="173">
        <v>3722</v>
      </c>
      <c r="H925" s="179"/>
      <c r="I925" s="179">
        <v>1560</v>
      </c>
      <c r="J925" s="249" t="s">
        <v>213</v>
      </c>
      <c r="K925" s="196">
        <v>0</v>
      </c>
      <c r="L925" s="196">
        <v>0</v>
      </c>
      <c r="M925" s="196">
        <f t="shared" si="232"/>
        <v>0</v>
      </c>
      <c r="N925" s="172">
        <v>3210</v>
      </c>
    </row>
    <row r="926" spans="1:14" hidden="1" x14ac:dyDescent="0.25">
      <c r="A926" s="27">
        <f t="shared" si="225"/>
        <v>3722</v>
      </c>
      <c r="B926" s="28" t="str">
        <f t="shared" si="228"/>
        <v xml:space="preserve"> </v>
      </c>
      <c r="C926" s="35" t="str">
        <f t="shared" si="219"/>
        <v xml:space="preserve">  </v>
      </c>
      <c r="D926" s="35" t="str">
        <f t="shared" si="220"/>
        <v xml:space="preserve">  </v>
      </c>
      <c r="E926" s="36" t="s">
        <v>195</v>
      </c>
      <c r="F926" s="152">
        <v>49</v>
      </c>
      <c r="G926" s="173">
        <v>3722</v>
      </c>
      <c r="H926" s="179"/>
      <c r="I926" s="179">
        <v>1561</v>
      </c>
      <c r="J926" s="250"/>
      <c r="K926" s="196">
        <v>0</v>
      </c>
      <c r="L926" s="196">
        <v>0</v>
      </c>
      <c r="M926" s="196">
        <f t="shared" si="232"/>
        <v>0</v>
      </c>
      <c r="N926" s="172">
        <v>4910</v>
      </c>
    </row>
    <row r="927" spans="1:14" hidden="1" x14ac:dyDescent="0.25">
      <c r="A927" s="27">
        <f t="shared" si="225"/>
        <v>3722</v>
      </c>
      <c r="B927" s="28" t="str">
        <f t="shared" si="228"/>
        <v xml:space="preserve"> </v>
      </c>
      <c r="C927" s="35" t="str">
        <f t="shared" si="219"/>
        <v xml:space="preserve">  </v>
      </c>
      <c r="D927" s="35" t="str">
        <f t="shared" si="220"/>
        <v xml:space="preserve">  </v>
      </c>
      <c r="E927" s="36" t="s">
        <v>195</v>
      </c>
      <c r="F927" s="152">
        <v>54</v>
      </c>
      <c r="G927" s="173">
        <v>3722</v>
      </c>
      <c r="H927" s="179"/>
      <c r="I927" s="179">
        <v>1562</v>
      </c>
      <c r="J927" s="250"/>
      <c r="K927" s="196">
        <v>0</v>
      </c>
      <c r="L927" s="196">
        <v>0</v>
      </c>
      <c r="M927" s="196">
        <f t="shared" si="232"/>
        <v>0</v>
      </c>
      <c r="N927" s="172">
        <v>5410</v>
      </c>
    </row>
    <row r="928" spans="1:14" hidden="1" x14ac:dyDescent="0.25">
      <c r="A928" s="27">
        <f t="shared" si="225"/>
        <v>3722</v>
      </c>
      <c r="B928" s="28" t="str">
        <f t="shared" si="228"/>
        <v xml:space="preserve"> </v>
      </c>
      <c r="C928" s="35" t="str">
        <f t="shared" si="219"/>
        <v xml:space="preserve">  </v>
      </c>
      <c r="D928" s="35" t="str">
        <f t="shared" si="220"/>
        <v xml:space="preserve">  </v>
      </c>
      <c r="E928" s="36" t="s">
        <v>195</v>
      </c>
      <c r="F928" s="152">
        <v>62</v>
      </c>
      <c r="G928" s="173">
        <v>3722</v>
      </c>
      <c r="H928" s="179"/>
      <c r="I928" s="179">
        <v>1563</v>
      </c>
      <c r="J928" s="250"/>
      <c r="K928" s="196">
        <v>0</v>
      </c>
      <c r="L928" s="196">
        <v>0</v>
      </c>
      <c r="M928" s="196">
        <f t="shared" si="232"/>
        <v>0</v>
      </c>
      <c r="N928" s="172">
        <v>6210</v>
      </c>
    </row>
    <row r="929" spans="1:14" hidden="1" x14ac:dyDescent="0.25">
      <c r="A929" s="27">
        <f t="shared" si="225"/>
        <v>3722</v>
      </c>
      <c r="B929" s="28" t="str">
        <f t="shared" si="228"/>
        <v xml:space="preserve"> </v>
      </c>
      <c r="C929" s="35" t="str">
        <f t="shared" si="219"/>
        <v xml:space="preserve">  </v>
      </c>
      <c r="D929" s="35" t="str">
        <f t="shared" si="220"/>
        <v xml:space="preserve">  </v>
      </c>
      <c r="E929" s="36" t="s">
        <v>195</v>
      </c>
      <c r="F929" s="152">
        <v>72</v>
      </c>
      <c r="G929" s="173">
        <v>3722</v>
      </c>
      <c r="H929" s="179"/>
      <c r="I929" s="179">
        <v>1564</v>
      </c>
      <c r="J929" s="250"/>
      <c r="K929" s="196">
        <v>0</v>
      </c>
      <c r="L929" s="196">
        <v>0</v>
      </c>
      <c r="M929" s="196">
        <f t="shared" si="232"/>
        <v>0</v>
      </c>
      <c r="N929" s="172">
        <v>7210</v>
      </c>
    </row>
    <row r="930" spans="1:14" hidden="1" x14ac:dyDescent="0.25">
      <c r="A930" s="27">
        <f t="shared" si="225"/>
        <v>3722</v>
      </c>
      <c r="B930" s="28" t="str">
        <f>IF(H930&gt;0,F930," ")</f>
        <v xml:space="preserve"> </v>
      </c>
      <c r="C930" s="35" t="str">
        <f t="shared" si="219"/>
        <v xml:space="preserve">  </v>
      </c>
      <c r="D930" s="35" t="str">
        <f t="shared" si="220"/>
        <v xml:space="preserve">  </v>
      </c>
      <c r="E930" s="36" t="s">
        <v>195</v>
      </c>
      <c r="F930" s="152">
        <v>82</v>
      </c>
      <c r="G930" s="173">
        <v>3722</v>
      </c>
      <c r="H930" s="179"/>
      <c r="I930" s="179">
        <v>1565</v>
      </c>
      <c r="J930" s="251"/>
      <c r="K930" s="196">
        <v>0</v>
      </c>
      <c r="L930" s="196">
        <v>0</v>
      </c>
      <c r="M930" s="196">
        <f t="shared" si="232"/>
        <v>0</v>
      </c>
      <c r="N930" s="172">
        <v>8210</v>
      </c>
    </row>
    <row r="931" spans="1:14" hidden="1" x14ac:dyDescent="0.25">
      <c r="A931" s="27">
        <f t="shared" si="225"/>
        <v>3723</v>
      </c>
      <c r="B931" s="28" t="str">
        <f t="shared" ref="B931:B935" si="233">IF(H931&gt;0,F931," ")</f>
        <v xml:space="preserve"> </v>
      </c>
      <c r="C931" s="35" t="str">
        <f t="shared" si="219"/>
        <v xml:space="preserve">  </v>
      </c>
      <c r="D931" s="35" t="str">
        <f t="shared" si="220"/>
        <v xml:space="preserve">  </v>
      </c>
      <c r="E931" s="36" t="s">
        <v>195</v>
      </c>
      <c r="F931" s="152">
        <v>32</v>
      </c>
      <c r="G931" s="173">
        <v>3723</v>
      </c>
      <c r="H931" s="179"/>
      <c r="I931" s="179">
        <v>1566</v>
      </c>
      <c r="J931" s="249" t="s">
        <v>214</v>
      </c>
      <c r="K931" s="196">
        <v>0</v>
      </c>
      <c r="L931" s="196">
        <v>0</v>
      </c>
      <c r="M931" s="196">
        <f t="shared" si="232"/>
        <v>0</v>
      </c>
      <c r="N931" s="172">
        <v>3210</v>
      </c>
    </row>
    <row r="932" spans="1:14" hidden="1" x14ac:dyDescent="0.25">
      <c r="A932" s="27">
        <f t="shared" si="225"/>
        <v>3723</v>
      </c>
      <c r="B932" s="28" t="str">
        <f t="shared" si="233"/>
        <v xml:space="preserve"> </v>
      </c>
      <c r="C932" s="35" t="str">
        <f t="shared" ref="C932:C1015" si="234">IF(H932&gt;0,LEFT(E932,3),"  ")</f>
        <v xml:space="preserve">  </v>
      </c>
      <c r="D932" s="35" t="str">
        <f t="shared" ref="D932:D1015" si="235">IF(H932&gt;0,LEFT(E932,4),"  ")</f>
        <v xml:space="preserve">  </v>
      </c>
      <c r="E932" s="36" t="s">
        <v>195</v>
      </c>
      <c r="F932" s="152">
        <v>49</v>
      </c>
      <c r="G932" s="173">
        <v>3723</v>
      </c>
      <c r="H932" s="179"/>
      <c r="I932" s="179">
        <v>1567</v>
      </c>
      <c r="J932" s="250"/>
      <c r="K932" s="196">
        <v>0</v>
      </c>
      <c r="L932" s="196">
        <v>0</v>
      </c>
      <c r="M932" s="196">
        <f t="shared" si="232"/>
        <v>0</v>
      </c>
      <c r="N932" s="172">
        <v>4910</v>
      </c>
    </row>
    <row r="933" spans="1:14" hidden="1" x14ac:dyDescent="0.25">
      <c r="A933" s="27">
        <f t="shared" si="225"/>
        <v>3723</v>
      </c>
      <c r="B933" s="28" t="str">
        <f t="shared" si="233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54</v>
      </c>
      <c r="G933" s="173">
        <v>3723</v>
      </c>
      <c r="H933" s="179"/>
      <c r="I933" s="179">
        <v>1568</v>
      </c>
      <c r="J933" s="250"/>
      <c r="K933" s="196">
        <v>0</v>
      </c>
      <c r="L933" s="196">
        <v>0</v>
      </c>
      <c r="M933" s="196">
        <f t="shared" si="232"/>
        <v>0</v>
      </c>
      <c r="N933" s="172">
        <v>5410</v>
      </c>
    </row>
    <row r="934" spans="1:14" hidden="1" x14ac:dyDescent="0.25">
      <c r="A934" s="27">
        <f t="shared" si="225"/>
        <v>3723</v>
      </c>
      <c r="B934" s="28" t="str">
        <f t="shared" si="233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62</v>
      </c>
      <c r="G934" s="173">
        <v>3723</v>
      </c>
      <c r="H934" s="179"/>
      <c r="I934" s="179">
        <v>1569</v>
      </c>
      <c r="J934" s="250"/>
      <c r="K934" s="196">
        <v>0</v>
      </c>
      <c r="L934" s="196">
        <v>0</v>
      </c>
      <c r="M934" s="196">
        <f t="shared" si="232"/>
        <v>0</v>
      </c>
      <c r="N934" s="172">
        <v>6210</v>
      </c>
    </row>
    <row r="935" spans="1:14" hidden="1" x14ac:dyDescent="0.25">
      <c r="A935" s="27">
        <f t="shared" si="225"/>
        <v>3723</v>
      </c>
      <c r="B935" s="28" t="str">
        <f t="shared" si="233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 t="s">
        <v>195</v>
      </c>
      <c r="F935" s="152">
        <v>72</v>
      </c>
      <c r="G935" s="173">
        <v>3723</v>
      </c>
      <c r="H935" s="179"/>
      <c r="I935" s="179">
        <v>1570</v>
      </c>
      <c r="J935" s="250"/>
      <c r="K935" s="196">
        <v>0</v>
      </c>
      <c r="L935" s="196">
        <v>0</v>
      </c>
      <c r="M935" s="196">
        <f t="shared" si="232"/>
        <v>0</v>
      </c>
      <c r="N935" s="172">
        <v>7210</v>
      </c>
    </row>
    <row r="936" spans="1:14" hidden="1" x14ac:dyDescent="0.25">
      <c r="A936" s="27">
        <f t="shared" si="225"/>
        <v>3723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 t="s">
        <v>195</v>
      </c>
      <c r="F936" s="152">
        <v>82</v>
      </c>
      <c r="G936" s="173">
        <v>3723</v>
      </c>
      <c r="H936" s="179"/>
      <c r="I936" s="179">
        <v>1571</v>
      </c>
      <c r="J936" s="251"/>
      <c r="K936" s="196">
        <v>0</v>
      </c>
      <c r="L936" s="196">
        <v>0</v>
      </c>
      <c r="M936" s="196">
        <f t="shared" si="232"/>
        <v>0</v>
      </c>
      <c r="N936" s="172">
        <v>8210</v>
      </c>
    </row>
    <row r="937" spans="1:14" hidden="1" x14ac:dyDescent="0.25">
      <c r="A937" s="27">
        <f t="shared" si="225"/>
        <v>38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/>
      <c r="F937" s="152"/>
      <c r="G937" s="173">
        <v>38</v>
      </c>
      <c r="H937" s="174"/>
      <c r="I937" s="174"/>
      <c r="J937" s="192" t="s">
        <v>165</v>
      </c>
      <c r="K937" s="176">
        <f>SUM(K938)</f>
        <v>0</v>
      </c>
      <c r="L937" s="176">
        <f t="shared" ref="L937:M937" si="236">SUM(L938)</f>
        <v>0</v>
      </c>
      <c r="M937" s="176">
        <f t="shared" si="236"/>
        <v>0</v>
      </c>
      <c r="N937" s="172"/>
    </row>
    <row r="938" spans="1:14" hidden="1" x14ac:dyDescent="0.25">
      <c r="A938" s="27">
        <f t="shared" si="225"/>
        <v>381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/>
      <c r="F938" s="152"/>
      <c r="G938" s="173">
        <v>381</v>
      </c>
      <c r="H938" s="174"/>
      <c r="I938" s="174"/>
      <c r="J938" s="192" t="s">
        <v>49</v>
      </c>
      <c r="K938" s="176">
        <f t="shared" ref="K938" si="237">SUM(K939:K950)</f>
        <v>0</v>
      </c>
      <c r="L938" s="176">
        <f>SUM(L939:L950)</f>
        <v>0</v>
      </c>
      <c r="M938" s="176">
        <f t="shared" ref="M938" si="238">SUM(M939:M950)</f>
        <v>0</v>
      </c>
      <c r="N938" s="172"/>
    </row>
    <row r="939" spans="1:14" hidden="1" x14ac:dyDescent="0.25">
      <c r="A939" s="27">
        <f t="shared" si="225"/>
        <v>3811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32</v>
      </c>
      <c r="G939" s="173">
        <v>3811</v>
      </c>
      <c r="H939" s="179"/>
      <c r="I939" s="179">
        <v>1572</v>
      </c>
      <c r="J939" s="249" t="s">
        <v>215</v>
      </c>
      <c r="K939" s="196">
        <v>0</v>
      </c>
      <c r="L939" s="196">
        <v>0</v>
      </c>
      <c r="M939" s="196">
        <f t="shared" ref="M939:M950" si="239">K939+L939</f>
        <v>0</v>
      </c>
      <c r="N939" s="172">
        <v>3210</v>
      </c>
    </row>
    <row r="940" spans="1:14" hidden="1" x14ac:dyDescent="0.25">
      <c r="A940" s="27">
        <f t="shared" si="225"/>
        <v>3811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49</v>
      </c>
      <c r="G940" s="173">
        <v>3811</v>
      </c>
      <c r="H940" s="179"/>
      <c r="I940" s="179">
        <v>1573</v>
      </c>
      <c r="J940" s="250"/>
      <c r="K940" s="196">
        <v>0</v>
      </c>
      <c r="L940" s="196">
        <v>0</v>
      </c>
      <c r="M940" s="196">
        <f t="shared" si="239"/>
        <v>0</v>
      </c>
      <c r="N940" s="172">
        <v>4910</v>
      </c>
    </row>
    <row r="941" spans="1:14" hidden="1" x14ac:dyDescent="0.25">
      <c r="A941" s="27">
        <f t="shared" si="225"/>
        <v>3811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54</v>
      </c>
      <c r="G941" s="173">
        <v>3811</v>
      </c>
      <c r="H941" s="179"/>
      <c r="I941" s="179">
        <v>1574</v>
      </c>
      <c r="J941" s="250"/>
      <c r="K941" s="196">
        <v>0</v>
      </c>
      <c r="L941" s="196">
        <v>0</v>
      </c>
      <c r="M941" s="196">
        <f t="shared" si="239"/>
        <v>0</v>
      </c>
      <c r="N941" s="172">
        <v>5410</v>
      </c>
    </row>
    <row r="942" spans="1:14" hidden="1" x14ac:dyDescent="0.25">
      <c r="A942" s="27">
        <f t="shared" si="225"/>
        <v>3811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62</v>
      </c>
      <c r="G942" s="173">
        <v>3811</v>
      </c>
      <c r="H942" s="179"/>
      <c r="I942" s="179">
        <v>1575</v>
      </c>
      <c r="J942" s="250"/>
      <c r="K942" s="196">
        <v>0</v>
      </c>
      <c r="L942" s="196">
        <v>0</v>
      </c>
      <c r="M942" s="196">
        <f t="shared" si="239"/>
        <v>0</v>
      </c>
      <c r="N942" s="172">
        <v>6210</v>
      </c>
    </row>
    <row r="943" spans="1:14" hidden="1" x14ac:dyDescent="0.25">
      <c r="A943" s="27">
        <f t="shared" si="225"/>
        <v>3811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72</v>
      </c>
      <c r="G943" s="173">
        <v>3811</v>
      </c>
      <c r="H943" s="179"/>
      <c r="I943" s="179">
        <v>1576</v>
      </c>
      <c r="J943" s="250"/>
      <c r="K943" s="196">
        <v>0</v>
      </c>
      <c r="L943" s="196">
        <v>0</v>
      </c>
      <c r="M943" s="196">
        <f t="shared" si="239"/>
        <v>0</v>
      </c>
      <c r="N943" s="172">
        <v>7210</v>
      </c>
    </row>
    <row r="944" spans="1:14" hidden="1" x14ac:dyDescent="0.25">
      <c r="A944" s="27">
        <f t="shared" si="225"/>
        <v>3811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82</v>
      </c>
      <c r="G944" s="173">
        <v>3811</v>
      </c>
      <c r="H944" s="179"/>
      <c r="I944" s="179">
        <v>1577</v>
      </c>
      <c r="J944" s="251"/>
      <c r="K944" s="196">
        <v>0</v>
      </c>
      <c r="L944" s="196">
        <v>0</v>
      </c>
      <c r="M944" s="196">
        <f t="shared" si="239"/>
        <v>0</v>
      </c>
      <c r="N944" s="172">
        <v>8210</v>
      </c>
    </row>
    <row r="945" spans="1:14" hidden="1" x14ac:dyDescent="0.25">
      <c r="A945" s="27">
        <f t="shared" si="225"/>
        <v>3813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32</v>
      </c>
      <c r="G945" s="173">
        <v>3813</v>
      </c>
      <c r="H945" s="179"/>
      <c r="I945" s="179">
        <v>1578</v>
      </c>
      <c r="J945" s="249" t="s">
        <v>229</v>
      </c>
      <c r="K945" s="196">
        <v>0</v>
      </c>
      <c r="L945" s="196">
        <v>0</v>
      </c>
      <c r="M945" s="196">
        <f t="shared" si="239"/>
        <v>0</v>
      </c>
      <c r="N945" s="172">
        <v>3210</v>
      </c>
    </row>
    <row r="946" spans="1:14" hidden="1" x14ac:dyDescent="0.25">
      <c r="A946" s="27">
        <f t="shared" si="225"/>
        <v>3813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49</v>
      </c>
      <c r="G946" s="173">
        <v>3813</v>
      </c>
      <c r="H946" s="179"/>
      <c r="I946" s="179">
        <v>1579</v>
      </c>
      <c r="J946" s="250"/>
      <c r="K946" s="196">
        <v>0</v>
      </c>
      <c r="L946" s="196">
        <v>0</v>
      </c>
      <c r="M946" s="196">
        <f t="shared" si="239"/>
        <v>0</v>
      </c>
      <c r="N946" s="172">
        <v>4910</v>
      </c>
    </row>
    <row r="947" spans="1:14" hidden="1" x14ac:dyDescent="0.25">
      <c r="A947" s="27">
        <f t="shared" si="225"/>
        <v>3813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54</v>
      </c>
      <c r="G947" s="173">
        <v>3813</v>
      </c>
      <c r="H947" s="179"/>
      <c r="I947" s="179">
        <v>1580</v>
      </c>
      <c r="J947" s="250"/>
      <c r="K947" s="196">
        <v>0</v>
      </c>
      <c r="L947" s="196">
        <v>0</v>
      </c>
      <c r="M947" s="196">
        <f t="shared" si="239"/>
        <v>0</v>
      </c>
      <c r="N947" s="172">
        <v>5410</v>
      </c>
    </row>
    <row r="948" spans="1:14" hidden="1" x14ac:dyDescent="0.25">
      <c r="A948" s="27">
        <f t="shared" si="225"/>
        <v>3813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62</v>
      </c>
      <c r="G948" s="173">
        <v>3813</v>
      </c>
      <c r="H948" s="179"/>
      <c r="I948" s="179">
        <v>1581</v>
      </c>
      <c r="J948" s="250"/>
      <c r="K948" s="196">
        <v>0</v>
      </c>
      <c r="L948" s="196">
        <v>0</v>
      </c>
      <c r="M948" s="196">
        <f t="shared" si="239"/>
        <v>0</v>
      </c>
      <c r="N948" s="172">
        <v>6210</v>
      </c>
    </row>
    <row r="949" spans="1:14" hidden="1" x14ac:dyDescent="0.25">
      <c r="A949" s="27">
        <f t="shared" si="225"/>
        <v>3813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 t="s">
        <v>195</v>
      </c>
      <c r="F949" s="152">
        <v>72</v>
      </c>
      <c r="G949" s="173">
        <v>3813</v>
      </c>
      <c r="H949" s="179"/>
      <c r="I949" s="179">
        <v>1582</v>
      </c>
      <c r="J949" s="250"/>
      <c r="K949" s="196">
        <v>0</v>
      </c>
      <c r="L949" s="196">
        <v>0</v>
      </c>
      <c r="M949" s="196">
        <f t="shared" si="239"/>
        <v>0</v>
      </c>
      <c r="N949" s="172">
        <v>7210</v>
      </c>
    </row>
    <row r="950" spans="1:14" hidden="1" x14ac:dyDescent="0.25">
      <c r="A950" s="27">
        <f t="shared" si="225"/>
        <v>3813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82</v>
      </c>
      <c r="G950" s="173">
        <v>3813</v>
      </c>
      <c r="H950" s="179"/>
      <c r="I950" s="179">
        <v>1583</v>
      </c>
      <c r="J950" s="251"/>
      <c r="K950" s="196">
        <v>0</v>
      </c>
      <c r="L950" s="196">
        <v>0</v>
      </c>
      <c r="M950" s="196">
        <f t="shared" si="239"/>
        <v>0</v>
      </c>
      <c r="N950" s="172">
        <v>8210</v>
      </c>
    </row>
    <row r="951" spans="1:14" ht="25.5" hidden="1" x14ac:dyDescent="0.25">
      <c r="A951" s="27">
        <f t="shared" si="225"/>
        <v>4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/>
      <c r="F951" s="152"/>
      <c r="G951" s="173">
        <v>4</v>
      </c>
      <c r="H951" s="174"/>
      <c r="I951" s="174"/>
      <c r="J951" s="192" t="s">
        <v>156</v>
      </c>
      <c r="K951" s="176">
        <f t="shared" ref="K951:M951" si="240">SUM(K952,K960,K1045)</f>
        <v>0</v>
      </c>
      <c r="L951" s="176">
        <f t="shared" si="240"/>
        <v>0</v>
      </c>
      <c r="M951" s="176">
        <f t="shared" si="240"/>
        <v>0</v>
      </c>
      <c r="N951" s="172"/>
    </row>
    <row r="952" spans="1:14" ht="25.5" hidden="1" x14ac:dyDescent="0.25">
      <c r="A952" s="27">
        <f t="shared" si="225"/>
        <v>41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/>
      <c r="F952" s="152"/>
      <c r="G952" s="173">
        <v>41</v>
      </c>
      <c r="H952" s="174"/>
      <c r="I952" s="174"/>
      <c r="J952" s="192" t="s">
        <v>157</v>
      </c>
      <c r="K952" s="176">
        <f t="shared" ref="K952:M952" si="241">SUM(K953)</f>
        <v>0</v>
      </c>
      <c r="L952" s="176">
        <f t="shared" si="241"/>
        <v>0</v>
      </c>
      <c r="M952" s="176">
        <f t="shared" si="241"/>
        <v>0</v>
      </c>
      <c r="N952" s="172"/>
    </row>
    <row r="953" spans="1:14" hidden="1" x14ac:dyDescent="0.25">
      <c r="A953" s="27">
        <f t="shared" si="225"/>
        <v>412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/>
      <c r="F953" s="152"/>
      <c r="G953" s="173">
        <v>412</v>
      </c>
      <c r="H953" s="174"/>
      <c r="I953" s="174"/>
      <c r="J953" s="192" t="s">
        <v>158</v>
      </c>
      <c r="K953" s="176">
        <f>SUM(K954:K959)</f>
        <v>0</v>
      </c>
      <c r="L953" s="176">
        <f>SUM(L954:L959)</f>
        <v>0</v>
      </c>
      <c r="M953" s="176">
        <f t="shared" ref="M953" si="242">SUM(M954:M959)</f>
        <v>0</v>
      </c>
      <c r="N953" s="172"/>
    </row>
    <row r="954" spans="1:14" hidden="1" x14ac:dyDescent="0.25">
      <c r="A954" s="27">
        <f t="shared" si="225"/>
        <v>4123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32</v>
      </c>
      <c r="G954" s="173">
        <v>4123</v>
      </c>
      <c r="H954" s="179"/>
      <c r="I954" s="179">
        <v>1584</v>
      </c>
      <c r="J954" s="249" t="s">
        <v>159</v>
      </c>
      <c r="K954" s="196">
        <v>0</v>
      </c>
      <c r="L954" s="196">
        <v>0</v>
      </c>
      <c r="M954" s="196">
        <f t="shared" ref="M954:M959" si="243">K954+L954</f>
        <v>0</v>
      </c>
      <c r="N954" s="172">
        <v>3210</v>
      </c>
    </row>
    <row r="955" spans="1:14" hidden="1" x14ac:dyDescent="0.25">
      <c r="A955" s="27">
        <f t="shared" si="225"/>
        <v>4123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49</v>
      </c>
      <c r="G955" s="173">
        <v>4123</v>
      </c>
      <c r="H955" s="179"/>
      <c r="I955" s="179">
        <v>1585</v>
      </c>
      <c r="J955" s="250"/>
      <c r="K955" s="196">
        <v>0</v>
      </c>
      <c r="L955" s="196">
        <v>0</v>
      </c>
      <c r="M955" s="196">
        <f t="shared" si="243"/>
        <v>0</v>
      </c>
      <c r="N955" s="172">
        <v>4910</v>
      </c>
    </row>
    <row r="956" spans="1:14" hidden="1" x14ac:dyDescent="0.25">
      <c r="A956" s="27">
        <f t="shared" si="225"/>
        <v>4123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54</v>
      </c>
      <c r="G956" s="173">
        <v>4123</v>
      </c>
      <c r="H956" s="179"/>
      <c r="I956" s="179">
        <v>1586</v>
      </c>
      <c r="J956" s="250"/>
      <c r="K956" s="196">
        <v>0</v>
      </c>
      <c r="L956" s="196">
        <v>0</v>
      </c>
      <c r="M956" s="196">
        <f t="shared" si="243"/>
        <v>0</v>
      </c>
      <c r="N956" s="172">
        <v>5410</v>
      </c>
    </row>
    <row r="957" spans="1:14" hidden="1" x14ac:dyDescent="0.25">
      <c r="A957" s="27">
        <f t="shared" si="225"/>
        <v>4123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62</v>
      </c>
      <c r="G957" s="173">
        <v>4123</v>
      </c>
      <c r="H957" s="179"/>
      <c r="I957" s="179">
        <v>1587</v>
      </c>
      <c r="J957" s="250"/>
      <c r="K957" s="196">
        <v>0</v>
      </c>
      <c r="L957" s="196">
        <v>0</v>
      </c>
      <c r="M957" s="196">
        <f t="shared" si="243"/>
        <v>0</v>
      </c>
      <c r="N957" s="172">
        <v>6210</v>
      </c>
    </row>
    <row r="958" spans="1:14" hidden="1" x14ac:dyDescent="0.25">
      <c r="A958" s="27">
        <f t="shared" si="225"/>
        <v>4123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72</v>
      </c>
      <c r="G958" s="173">
        <v>4123</v>
      </c>
      <c r="H958" s="179"/>
      <c r="I958" s="179">
        <v>1588</v>
      </c>
      <c r="J958" s="250"/>
      <c r="K958" s="196">
        <v>0</v>
      </c>
      <c r="L958" s="196">
        <v>0</v>
      </c>
      <c r="M958" s="196">
        <f t="shared" si="243"/>
        <v>0</v>
      </c>
      <c r="N958" s="172">
        <v>7210</v>
      </c>
    </row>
    <row r="959" spans="1:14" hidden="1" x14ac:dyDescent="0.25">
      <c r="A959" s="27">
        <f t="shared" si="225"/>
        <v>4123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82</v>
      </c>
      <c r="G959" s="173">
        <v>4123</v>
      </c>
      <c r="H959" s="179"/>
      <c r="I959" s="179">
        <v>1589</v>
      </c>
      <c r="J959" s="251"/>
      <c r="K959" s="196">
        <v>0</v>
      </c>
      <c r="L959" s="196">
        <v>0</v>
      </c>
      <c r="M959" s="196">
        <f t="shared" si="243"/>
        <v>0</v>
      </c>
      <c r="N959" s="172">
        <v>8210</v>
      </c>
    </row>
    <row r="960" spans="1:14" ht="25.5" hidden="1" x14ac:dyDescent="0.25">
      <c r="A960" s="27">
        <f t="shared" si="225"/>
        <v>42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/>
      <c r="F960" s="152"/>
      <c r="G960" s="173">
        <v>42</v>
      </c>
      <c r="H960" s="174"/>
      <c r="I960" s="174"/>
      <c r="J960" s="192" t="s">
        <v>160</v>
      </c>
      <c r="K960" s="176">
        <f t="shared" ref="K960:M960" si="244">SUM(K961,K974,K1017,K1024,K1031,K1038)</f>
        <v>0</v>
      </c>
      <c r="L960" s="176">
        <f t="shared" si="244"/>
        <v>0</v>
      </c>
      <c r="M960" s="176">
        <f t="shared" si="244"/>
        <v>0</v>
      </c>
      <c r="N960" s="172"/>
    </row>
    <row r="961" spans="1:14" hidden="1" x14ac:dyDescent="0.25">
      <c r="A961" s="27">
        <f t="shared" si="225"/>
        <v>421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/>
      <c r="F961" s="152"/>
      <c r="G961" s="173">
        <v>421</v>
      </c>
      <c r="H961" s="174"/>
      <c r="I961" s="174"/>
      <c r="J961" s="192" t="s">
        <v>161</v>
      </c>
      <c r="K961" s="176">
        <f>SUM(K962:K973)</f>
        <v>0</v>
      </c>
      <c r="L961" s="176">
        <f>SUM(L962:L973)</f>
        <v>0</v>
      </c>
      <c r="M961" s="176">
        <f t="shared" ref="M961" si="245">SUM(M962:M973)</f>
        <v>0</v>
      </c>
      <c r="N961" s="172"/>
    </row>
    <row r="962" spans="1:14" hidden="1" x14ac:dyDescent="0.25">
      <c r="A962" s="27">
        <f t="shared" ref="A962:A1087" si="246">G962</f>
        <v>4212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4212</v>
      </c>
      <c r="H962" s="179"/>
      <c r="I962" s="179">
        <v>1590</v>
      </c>
      <c r="J962" s="249" t="s">
        <v>230</v>
      </c>
      <c r="K962" s="196">
        <v>0</v>
      </c>
      <c r="L962" s="196">
        <v>0</v>
      </c>
      <c r="M962" s="196">
        <f t="shared" ref="M962:M973" si="247">K962+L962</f>
        <v>0</v>
      </c>
      <c r="N962" s="172">
        <v>3210</v>
      </c>
    </row>
    <row r="963" spans="1:14" hidden="1" x14ac:dyDescent="0.25">
      <c r="A963" s="27">
        <f t="shared" si="246"/>
        <v>4212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4212</v>
      </c>
      <c r="H963" s="179"/>
      <c r="I963" s="179">
        <v>1591</v>
      </c>
      <c r="J963" s="250"/>
      <c r="K963" s="196">
        <v>0</v>
      </c>
      <c r="L963" s="196">
        <v>0</v>
      </c>
      <c r="M963" s="196">
        <f t="shared" si="247"/>
        <v>0</v>
      </c>
      <c r="N963" s="172">
        <v>4910</v>
      </c>
    </row>
    <row r="964" spans="1:14" hidden="1" x14ac:dyDescent="0.25">
      <c r="A964" s="27">
        <f t="shared" si="246"/>
        <v>4212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4212</v>
      </c>
      <c r="H964" s="179"/>
      <c r="I964" s="179">
        <v>1592</v>
      </c>
      <c r="J964" s="250"/>
      <c r="K964" s="196">
        <v>0</v>
      </c>
      <c r="L964" s="196">
        <v>0</v>
      </c>
      <c r="M964" s="196">
        <f t="shared" si="247"/>
        <v>0</v>
      </c>
      <c r="N964" s="172">
        <v>5410</v>
      </c>
    </row>
    <row r="965" spans="1:14" hidden="1" x14ac:dyDescent="0.25">
      <c r="A965" s="27">
        <f t="shared" si="246"/>
        <v>4212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4212</v>
      </c>
      <c r="H965" s="179"/>
      <c r="I965" s="179">
        <v>1593</v>
      </c>
      <c r="J965" s="250"/>
      <c r="K965" s="196">
        <v>0</v>
      </c>
      <c r="L965" s="196">
        <v>0</v>
      </c>
      <c r="M965" s="196">
        <f t="shared" si="247"/>
        <v>0</v>
      </c>
      <c r="N965" s="172">
        <v>6210</v>
      </c>
    </row>
    <row r="966" spans="1:14" hidden="1" x14ac:dyDescent="0.25">
      <c r="A966" s="27">
        <f t="shared" si="246"/>
        <v>4212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4212</v>
      </c>
      <c r="H966" s="179"/>
      <c r="I966" s="179">
        <v>1594</v>
      </c>
      <c r="J966" s="250"/>
      <c r="K966" s="196">
        <v>0</v>
      </c>
      <c r="L966" s="196">
        <v>0</v>
      </c>
      <c r="M966" s="196">
        <f t="shared" si="247"/>
        <v>0</v>
      </c>
      <c r="N966" s="172">
        <v>7210</v>
      </c>
    </row>
    <row r="967" spans="1:14" hidden="1" x14ac:dyDescent="0.25">
      <c r="A967" s="27">
        <f t="shared" si="246"/>
        <v>4212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4212</v>
      </c>
      <c r="H967" s="179"/>
      <c r="I967" s="179">
        <v>1595</v>
      </c>
      <c r="J967" s="251"/>
      <c r="K967" s="196">
        <v>0</v>
      </c>
      <c r="L967" s="196">
        <v>0</v>
      </c>
      <c r="M967" s="196">
        <f t="shared" si="247"/>
        <v>0</v>
      </c>
      <c r="N967" s="172">
        <v>8210</v>
      </c>
    </row>
    <row r="968" spans="1:14" hidden="1" x14ac:dyDescent="0.25">
      <c r="A968" s="27">
        <f t="shared" si="246"/>
        <v>4214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4214</v>
      </c>
      <c r="H968" s="179"/>
      <c r="I968" s="179">
        <v>1596</v>
      </c>
      <c r="J968" s="249" t="s">
        <v>162</v>
      </c>
      <c r="K968" s="196">
        <v>0</v>
      </c>
      <c r="L968" s="196">
        <v>0</v>
      </c>
      <c r="M968" s="196">
        <f t="shared" si="247"/>
        <v>0</v>
      </c>
      <c r="N968" s="172">
        <v>3210</v>
      </c>
    </row>
    <row r="969" spans="1:14" hidden="1" x14ac:dyDescent="0.25">
      <c r="A969" s="27">
        <f t="shared" si="246"/>
        <v>4214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4214</v>
      </c>
      <c r="H969" s="179"/>
      <c r="I969" s="179">
        <v>1597</v>
      </c>
      <c r="J969" s="250"/>
      <c r="K969" s="196">
        <v>0</v>
      </c>
      <c r="L969" s="196">
        <v>0</v>
      </c>
      <c r="M969" s="196">
        <f t="shared" si="247"/>
        <v>0</v>
      </c>
      <c r="N969" s="172">
        <v>4910</v>
      </c>
    </row>
    <row r="970" spans="1:14" hidden="1" x14ac:dyDescent="0.25">
      <c r="A970" s="27">
        <f t="shared" si="246"/>
        <v>4214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4214</v>
      </c>
      <c r="H970" s="179"/>
      <c r="I970" s="179">
        <v>1598</v>
      </c>
      <c r="J970" s="250"/>
      <c r="K970" s="196">
        <v>0</v>
      </c>
      <c r="L970" s="196">
        <v>0</v>
      </c>
      <c r="M970" s="196">
        <f t="shared" si="247"/>
        <v>0</v>
      </c>
      <c r="N970" s="172">
        <v>5410</v>
      </c>
    </row>
    <row r="971" spans="1:14" hidden="1" x14ac:dyDescent="0.25">
      <c r="A971" s="27">
        <f t="shared" si="246"/>
        <v>4214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4214</v>
      </c>
      <c r="H971" s="179"/>
      <c r="I971" s="179">
        <v>1599</v>
      </c>
      <c r="J971" s="250"/>
      <c r="K971" s="196">
        <v>0</v>
      </c>
      <c r="L971" s="196">
        <v>0</v>
      </c>
      <c r="M971" s="196">
        <f t="shared" si="247"/>
        <v>0</v>
      </c>
      <c r="N971" s="172">
        <v>6210</v>
      </c>
    </row>
    <row r="972" spans="1:14" hidden="1" x14ac:dyDescent="0.25">
      <c r="A972" s="27">
        <f t="shared" si="246"/>
        <v>4214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4214</v>
      </c>
      <c r="H972" s="179"/>
      <c r="I972" s="179">
        <v>1600</v>
      </c>
      <c r="J972" s="250"/>
      <c r="K972" s="196">
        <v>0</v>
      </c>
      <c r="L972" s="196">
        <v>0</v>
      </c>
      <c r="M972" s="196">
        <f t="shared" si="247"/>
        <v>0</v>
      </c>
      <c r="N972" s="172">
        <v>7210</v>
      </c>
    </row>
    <row r="973" spans="1:14" hidden="1" x14ac:dyDescent="0.25">
      <c r="A973" s="27">
        <f t="shared" si="246"/>
        <v>4214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4214</v>
      </c>
      <c r="H973" s="179"/>
      <c r="I973" s="179">
        <v>1601</v>
      </c>
      <c r="J973" s="251"/>
      <c r="K973" s="196">
        <v>0</v>
      </c>
      <c r="L973" s="196">
        <v>0</v>
      </c>
      <c r="M973" s="196">
        <f t="shared" si="247"/>
        <v>0</v>
      </c>
      <c r="N973" s="172">
        <v>8210</v>
      </c>
    </row>
    <row r="974" spans="1:14" hidden="1" x14ac:dyDescent="0.25">
      <c r="A974" s="27">
        <f t="shared" si="246"/>
        <v>422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/>
      <c r="F974" s="152"/>
      <c r="G974" s="173">
        <v>422</v>
      </c>
      <c r="H974" s="174"/>
      <c r="I974" s="174"/>
      <c r="J974" s="192" t="s">
        <v>163</v>
      </c>
      <c r="K974" s="198">
        <f>SUM(K975:K1016)</f>
        <v>0</v>
      </c>
      <c r="L974" s="198">
        <f>SUM(L975:L1016)</f>
        <v>0</v>
      </c>
      <c r="M974" s="198">
        <f t="shared" ref="M974" si="248">SUM(M975:M1016)</f>
        <v>0</v>
      </c>
      <c r="N974" s="172"/>
    </row>
    <row r="975" spans="1:14" hidden="1" x14ac:dyDescent="0.25">
      <c r="A975" s="27">
        <f t="shared" si="246"/>
        <v>4221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32</v>
      </c>
      <c r="G975" s="173">
        <v>4221</v>
      </c>
      <c r="H975" s="179"/>
      <c r="I975" s="179">
        <v>1602</v>
      </c>
      <c r="J975" s="249" t="s">
        <v>65</v>
      </c>
      <c r="K975" s="196">
        <v>0</v>
      </c>
      <c r="L975" s="196">
        <v>0</v>
      </c>
      <c r="M975" s="196">
        <f t="shared" ref="M975:M1016" si="249">K975+L975</f>
        <v>0</v>
      </c>
      <c r="N975" s="172">
        <v>3210</v>
      </c>
    </row>
    <row r="976" spans="1:14" hidden="1" x14ac:dyDescent="0.25">
      <c r="A976" s="27">
        <f t="shared" si="246"/>
        <v>4221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49</v>
      </c>
      <c r="G976" s="173">
        <v>4221</v>
      </c>
      <c r="H976" s="179"/>
      <c r="I976" s="179">
        <v>1603</v>
      </c>
      <c r="J976" s="250"/>
      <c r="K976" s="196">
        <v>0</v>
      </c>
      <c r="L976" s="196">
        <v>0</v>
      </c>
      <c r="M976" s="196">
        <f t="shared" si="249"/>
        <v>0</v>
      </c>
      <c r="N976" s="172">
        <v>4910</v>
      </c>
    </row>
    <row r="977" spans="1:14" hidden="1" x14ac:dyDescent="0.25">
      <c r="A977" s="27">
        <f t="shared" si="246"/>
        <v>4221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54</v>
      </c>
      <c r="G977" s="173">
        <v>4221</v>
      </c>
      <c r="H977" s="179"/>
      <c r="I977" s="179">
        <v>1604</v>
      </c>
      <c r="J977" s="250"/>
      <c r="K977" s="196">
        <v>0</v>
      </c>
      <c r="L977" s="196">
        <v>0</v>
      </c>
      <c r="M977" s="196">
        <f t="shared" si="249"/>
        <v>0</v>
      </c>
      <c r="N977" s="172">
        <v>5410</v>
      </c>
    </row>
    <row r="978" spans="1:14" hidden="1" x14ac:dyDescent="0.25">
      <c r="A978" s="27">
        <f t="shared" si="246"/>
        <v>4221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62</v>
      </c>
      <c r="G978" s="173">
        <v>4221</v>
      </c>
      <c r="H978" s="179"/>
      <c r="I978" s="179">
        <v>1605</v>
      </c>
      <c r="J978" s="250"/>
      <c r="K978" s="196">
        <v>0</v>
      </c>
      <c r="L978" s="196">
        <v>0</v>
      </c>
      <c r="M978" s="196">
        <f t="shared" si="249"/>
        <v>0</v>
      </c>
      <c r="N978" s="172">
        <v>6210</v>
      </c>
    </row>
    <row r="979" spans="1:14" hidden="1" x14ac:dyDescent="0.25">
      <c r="A979" s="27">
        <f t="shared" si="246"/>
        <v>4221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72</v>
      </c>
      <c r="G979" s="173">
        <v>4221</v>
      </c>
      <c r="H979" s="179"/>
      <c r="I979" s="179">
        <v>1606</v>
      </c>
      <c r="J979" s="250"/>
      <c r="K979" s="196">
        <v>0</v>
      </c>
      <c r="L979" s="196">
        <v>0</v>
      </c>
      <c r="M979" s="196">
        <f t="shared" si="249"/>
        <v>0</v>
      </c>
      <c r="N979" s="172">
        <v>7210</v>
      </c>
    </row>
    <row r="980" spans="1:14" hidden="1" x14ac:dyDescent="0.25">
      <c r="A980" s="27">
        <f t="shared" si="246"/>
        <v>4221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82</v>
      </c>
      <c r="G980" s="173">
        <v>4221</v>
      </c>
      <c r="H980" s="179"/>
      <c r="I980" s="179">
        <v>1607</v>
      </c>
      <c r="J980" s="251"/>
      <c r="K980" s="196">
        <v>0</v>
      </c>
      <c r="L980" s="196">
        <v>0</v>
      </c>
      <c r="M980" s="196">
        <f t="shared" si="249"/>
        <v>0</v>
      </c>
      <c r="N980" s="172">
        <v>8210</v>
      </c>
    </row>
    <row r="981" spans="1:14" hidden="1" x14ac:dyDescent="0.25">
      <c r="A981" s="27">
        <f t="shared" si="246"/>
        <v>4222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32</v>
      </c>
      <c r="G981" s="173">
        <v>4222</v>
      </c>
      <c r="H981" s="179"/>
      <c r="I981" s="179">
        <v>1608</v>
      </c>
      <c r="J981" s="249" t="s">
        <v>170</v>
      </c>
      <c r="K981" s="196">
        <v>0</v>
      </c>
      <c r="L981" s="196">
        <v>0</v>
      </c>
      <c r="M981" s="196">
        <f t="shared" si="249"/>
        <v>0</v>
      </c>
      <c r="N981" s="172">
        <v>3210</v>
      </c>
    </row>
    <row r="982" spans="1:14" hidden="1" x14ac:dyDescent="0.25">
      <c r="A982" s="27">
        <f t="shared" si="246"/>
        <v>4222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49</v>
      </c>
      <c r="G982" s="173">
        <v>4222</v>
      </c>
      <c r="H982" s="179"/>
      <c r="I982" s="179">
        <v>1609</v>
      </c>
      <c r="J982" s="250"/>
      <c r="K982" s="196">
        <v>0</v>
      </c>
      <c r="L982" s="196">
        <v>0</v>
      </c>
      <c r="M982" s="196">
        <f t="shared" si="249"/>
        <v>0</v>
      </c>
      <c r="N982" s="172">
        <v>4910</v>
      </c>
    </row>
    <row r="983" spans="1:14" hidden="1" x14ac:dyDescent="0.25">
      <c r="A983" s="27">
        <f t="shared" si="246"/>
        <v>4222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54</v>
      </c>
      <c r="G983" s="173">
        <v>4222</v>
      </c>
      <c r="H983" s="179"/>
      <c r="I983" s="179">
        <v>1610</v>
      </c>
      <c r="J983" s="250"/>
      <c r="K983" s="196">
        <v>0</v>
      </c>
      <c r="L983" s="196">
        <v>0</v>
      </c>
      <c r="M983" s="196">
        <f t="shared" si="249"/>
        <v>0</v>
      </c>
      <c r="N983" s="172">
        <v>5410</v>
      </c>
    </row>
    <row r="984" spans="1:14" hidden="1" x14ac:dyDescent="0.25">
      <c r="A984" s="27">
        <f t="shared" si="246"/>
        <v>4222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62</v>
      </c>
      <c r="G984" s="173">
        <v>4222</v>
      </c>
      <c r="H984" s="179"/>
      <c r="I984" s="179">
        <v>1611</v>
      </c>
      <c r="J984" s="250"/>
      <c r="K984" s="196">
        <v>0</v>
      </c>
      <c r="L984" s="196">
        <v>0</v>
      </c>
      <c r="M984" s="196">
        <f t="shared" si="249"/>
        <v>0</v>
      </c>
      <c r="N984" s="172">
        <v>6210</v>
      </c>
    </row>
    <row r="985" spans="1:14" hidden="1" x14ac:dyDescent="0.25">
      <c r="A985" s="27">
        <f t="shared" si="246"/>
        <v>4222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72</v>
      </c>
      <c r="G985" s="173">
        <v>4222</v>
      </c>
      <c r="H985" s="179"/>
      <c r="I985" s="179">
        <v>1612</v>
      </c>
      <c r="J985" s="250"/>
      <c r="K985" s="196">
        <v>0</v>
      </c>
      <c r="L985" s="196">
        <v>0</v>
      </c>
      <c r="M985" s="196">
        <f t="shared" si="249"/>
        <v>0</v>
      </c>
      <c r="N985" s="172">
        <v>7210</v>
      </c>
    </row>
    <row r="986" spans="1:14" hidden="1" x14ac:dyDescent="0.25">
      <c r="A986" s="27">
        <f t="shared" si="246"/>
        <v>4222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82</v>
      </c>
      <c r="G986" s="173">
        <v>4222</v>
      </c>
      <c r="H986" s="179"/>
      <c r="I986" s="179">
        <v>1613</v>
      </c>
      <c r="J986" s="251"/>
      <c r="K986" s="196">
        <v>0</v>
      </c>
      <c r="L986" s="196">
        <v>0</v>
      </c>
      <c r="M986" s="196">
        <f t="shared" si="249"/>
        <v>0</v>
      </c>
      <c r="N986" s="172">
        <v>8210</v>
      </c>
    </row>
    <row r="987" spans="1:14" hidden="1" x14ac:dyDescent="0.25">
      <c r="A987" s="27">
        <f t="shared" si="246"/>
        <v>4223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32</v>
      </c>
      <c r="G987" s="173">
        <v>4223</v>
      </c>
      <c r="H987" s="179"/>
      <c r="I987" s="179">
        <v>1614</v>
      </c>
      <c r="J987" s="249" t="s">
        <v>173</v>
      </c>
      <c r="K987" s="196">
        <v>0</v>
      </c>
      <c r="L987" s="196">
        <v>0</v>
      </c>
      <c r="M987" s="196">
        <f t="shared" si="249"/>
        <v>0</v>
      </c>
      <c r="N987" s="172">
        <v>3210</v>
      </c>
    </row>
    <row r="988" spans="1:14" hidden="1" x14ac:dyDescent="0.25">
      <c r="A988" s="27">
        <f t="shared" si="246"/>
        <v>4223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49</v>
      </c>
      <c r="G988" s="173">
        <v>4223</v>
      </c>
      <c r="H988" s="179"/>
      <c r="I988" s="179">
        <v>1615</v>
      </c>
      <c r="J988" s="250"/>
      <c r="K988" s="196">
        <v>0</v>
      </c>
      <c r="L988" s="196">
        <v>0</v>
      </c>
      <c r="M988" s="196">
        <f t="shared" si="249"/>
        <v>0</v>
      </c>
      <c r="N988" s="172">
        <v>4910</v>
      </c>
    </row>
    <row r="989" spans="1:14" hidden="1" x14ac:dyDescent="0.25">
      <c r="A989" s="27">
        <f t="shared" si="246"/>
        <v>4223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54</v>
      </c>
      <c r="G989" s="173">
        <v>4223</v>
      </c>
      <c r="H989" s="179"/>
      <c r="I989" s="179">
        <v>1616</v>
      </c>
      <c r="J989" s="250"/>
      <c r="K989" s="196">
        <v>0</v>
      </c>
      <c r="L989" s="196">
        <v>0</v>
      </c>
      <c r="M989" s="196">
        <f t="shared" si="249"/>
        <v>0</v>
      </c>
      <c r="N989" s="172">
        <v>5410</v>
      </c>
    </row>
    <row r="990" spans="1:14" hidden="1" x14ac:dyDescent="0.25">
      <c r="A990" s="27">
        <f t="shared" si="246"/>
        <v>4223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62</v>
      </c>
      <c r="G990" s="173">
        <v>4223</v>
      </c>
      <c r="H990" s="179"/>
      <c r="I990" s="179">
        <v>1617</v>
      </c>
      <c r="J990" s="250"/>
      <c r="K990" s="196">
        <v>0</v>
      </c>
      <c r="L990" s="196">
        <v>0</v>
      </c>
      <c r="M990" s="196">
        <f t="shared" si="249"/>
        <v>0</v>
      </c>
      <c r="N990" s="172">
        <v>6210</v>
      </c>
    </row>
    <row r="991" spans="1:14" hidden="1" x14ac:dyDescent="0.25">
      <c r="A991" s="27">
        <f t="shared" si="246"/>
        <v>4223</v>
      </c>
      <c r="B991" s="28" t="str">
        <f t="shared" si="228"/>
        <v xml:space="preserve"> </v>
      </c>
      <c r="C991" s="35" t="str">
        <f t="shared" si="234"/>
        <v xml:space="preserve">  </v>
      </c>
      <c r="D991" s="35" t="str">
        <f t="shared" si="235"/>
        <v xml:space="preserve">  </v>
      </c>
      <c r="E991" s="36" t="s">
        <v>195</v>
      </c>
      <c r="F991" s="152">
        <v>72</v>
      </c>
      <c r="G991" s="173">
        <v>4223</v>
      </c>
      <c r="H991" s="179"/>
      <c r="I991" s="179">
        <v>1618</v>
      </c>
      <c r="J991" s="250"/>
      <c r="K991" s="196">
        <v>0</v>
      </c>
      <c r="L991" s="196">
        <v>0</v>
      </c>
      <c r="M991" s="196">
        <f t="shared" si="249"/>
        <v>0</v>
      </c>
      <c r="N991" s="172">
        <v>7210</v>
      </c>
    </row>
    <row r="992" spans="1:14" hidden="1" x14ac:dyDescent="0.25">
      <c r="A992" s="27">
        <f t="shared" si="246"/>
        <v>4223</v>
      </c>
      <c r="B992" s="28" t="str">
        <f t="shared" si="228"/>
        <v xml:space="preserve"> </v>
      </c>
      <c r="C992" s="35" t="str">
        <f t="shared" si="234"/>
        <v xml:space="preserve">  </v>
      </c>
      <c r="D992" s="35" t="str">
        <f t="shared" si="235"/>
        <v xml:space="preserve">  </v>
      </c>
      <c r="E992" s="36" t="s">
        <v>195</v>
      </c>
      <c r="F992" s="152">
        <v>82</v>
      </c>
      <c r="G992" s="173">
        <v>4223</v>
      </c>
      <c r="H992" s="179"/>
      <c r="I992" s="179">
        <v>1619</v>
      </c>
      <c r="J992" s="251"/>
      <c r="K992" s="196">
        <v>0</v>
      </c>
      <c r="L992" s="196">
        <v>0</v>
      </c>
      <c r="M992" s="196">
        <f t="shared" si="249"/>
        <v>0</v>
      </c>
      <c r="N992" s="172">
        <v>8210</v>
      </c>
    </row>
    <row r="993" spans="1:14" hidden="1" x14ac:dyDescent="0.25">
      <c r="A993" s="27">
        <f t="shared" si="246"/>
        <v>4224</v>
      </c>
      <c r="B993" s="28" t="str">
        <f t="shared" si="228"/>
        <v xml:space="preserve"> </v>
      </c>
      <c r="C993" s="35" t="str">
        <f t="shared" si="234"/>
        <v xml:space="preserve">  </v>
      </c>
      <c r="D993" s="35" t="str">
        <f t="shared" si="235"/>
        <v xml:space="preserve">  </v>
      </c>
      <c r="E993" s="36" t="s">
        <v>195</v>
      </c>
      <c r="F993" s="152">
        <v>32</v>
      </c>
      <c r="G993" s="173">
        <v>4224</v>
      </c>
      <c r="H993" s="179"/>
      <c r="I993" s="179">
        <v>1620</v>
      </c>
      <c r="J993" s="249" t="s">
        <v>66</v>
      </c>
      <c r="K993" s="196">
        <v>0</v>
      </c>
      <c r="L993" s="196">
        <v>0</v>
      </c>
      <c r="M993" s="196">
        <f t="shared" si="249"/>
        <v>0</v>
      </c>
      <c r="N993" s="172">
        <v>3210</v>
      </c>
    </row>
    <row r="994" spans="1:14" hidden="1" x14ac:dyDescent="0.25">
      <c r="A994" s="27">
        <f t="shared" si="246"/>
        <v>4224</v>
      </c>
      <c r="B994" s="28" t="str">
        <f t="shared" si="228"/>
        <v xml:space="preserve"> </v>
      </c>
      <c r="C994" s="35" t="str">
        <f t="shared" si="234"/>
        <v xml:space="preserve">  </v>
      </c>
      <c r="D994" s="35" t="str">
        <f t="shared" si="235"/>
        <v xml:space="preserve">  </v>
      </c>
      <c r="E994" s="36" t="s">
        <v>195</v>
      </c>
      <c r="F994" s="152">
        <v>49</v>
      </c>
      <c r="G994" s="173">
        <v>4224</v>
      </c>
      <c r="H994" s="179"/>
      <c r="I994" s="179">
        <v>1621</v>
      </c>
      <c r="J994" s="250"/>
      <c r="K994" s="196">
        <v>0</v>
      </c>
      <c r="L994" s="196">
        <v>0</v>
      </c>
      <c r="M994" s="196">
        <f t="shared" si="249"/>
        <v>0</v>
      </c>
      <c r="N994" s="172">
        <v>4910</v>
      </c>
    </row>
    <row r="995" spans="1:14" hidden="1" x14ac:dyDescent="0.25">
      <c r="A995" s="27">
        <f t="shared" si="246"/>
        <v>4224</v>
      </c>
      <c r="B995" s="28" t="str">
        <f t="shared" si="228"/>
        <v xml:space="preserve"> </v>
      </c>
      <c r="C995" s="35" t="str">
        <f t="shared" si="234"/>
        <v xml:space="preserve">  </v>
      </c>
      <c r="D995" s="35" t="str">
        <f t="shared" si="235"/>
        <v xml:space="preserve">  </v>
      </c>
      <c r="E995" s="36" t="s">
        <v>195</v>
      </c>
      <c r="F995" s="152">
        <v>54</v>
      </c>
      <c r="G995" s="173">
        <v>4224</v>
      </c>
      <c r="H995" s="179"/>
      <c r="I995" s="179">
        <v>1622</v>
      </c>
      <c r="J995" s="250"/>
      <c r="K995" s="196">
        <v>0</v>
      </c>
      <c r="L995" s="196">
        <v>0</v>
      </c>
      <c r="M995" s="196">
        <f t="shared" si="249"/>
        <v>0</v>
      </c>
      <c r="N995" s="172">
        <v>5410</v>
      </c>
    </row>
    <row r="996" spans="1:14" hidden="1" x14ac:dyDescent="0.25">
      <c r="A996" s="27">
        <f t="shared" si="246"/>
        <v>4224</v>
      </c>
      <c r="B996" s="28" t="str">
        <f t="shared" si="228"/>
        <v xml:space="preserve"> </v>
      </c>
      <c r="C996" s="35" t="str">
        <f t="shared" si="234"/>
        <v xml:space="preserve">  </v>
      </c>
      <c r="D996" s="35" t="str">
        <f t="shared" si="235"/>
        <v xml:space="preserve">  </v>
      </c>
      <c r="E996" s="36" t="s">
        <v>195</v>
      </c>
      <c r="F996" s="152">
        <v>62</v>
      </c>
      <c r="G996" s="173">
        <v>4224</v>
      </c>
      <c r="H996" s="179"/>
      <c r="I996" s="179">
        <v>1623</v>
      </c>
      <c r="J996" s="250"/>
      <c r="K996" s="196">
        <v>0</v>
      </c>
      <c r="L996" s="196">
        <v>0</v>
      </c>
      <c r="M996" s="196">
        <f t="shared" si="249"/>
        <v>0</v>
      </c>
      <c r="N996" s="172">
        <v>6210</v>
      </c>
    </row>
    <row r="997" spans="1:14" hidden="1" x14ac:dyDescent="0.25">
      <c r="A997" s="27">
        <f t="shared" si="246"/>
        <v>4224</v>
      </c>
      <c r="B997" s="28" t="str">
        <f t="shared" si="228"/>
        <v xml:space="preserve"> </v>
      </c>
      <c r="C997" s="35" t="str">
        <f t="shared" si="234"/>
        <v xml:space="preserve">  </v>
      </c>
      <c r="D997" s="35" t="str">
        <f t="shared" si="235"/>
        <v xml:space="preserve">  </v>
      </c>
      <c r="E997" s="36" t="s">
        <v>195</v>
      </c>
      <c r="F997" s="152">
        <v>72</v>
      </c>
      <c r="G997" s="173">
        <v>4224</v>
      </c>
      <c r="H997" s="179"/>
      <c r="I997" s="179">
        <v>1624</v>
      </c>
      <c r="J997" s="250"/>
      <c r="K997" s="196">
        <v>0</v>
      </c>
      <c r="L997" s="196">
        <v>0</v>
      </c>
      <c r="M997" s="196">
        <f t="shared" si="249"/>
        <v>0</v>
      </c>
      <c r="N997" s="172">
        <v>7210</v>
      </c>
    </row>
    <row r="998" spans="1:14" hidden="1" x14ac:dyDescent="0.25">
      <c r="A998" s="27">
        <f t="shared" si="246"/>
        <v>4224</v>
      </c>
      <c r="B998" s="28" t="str">
        <f t="shared" si="228"/>
        <v xml:space="preserve"> </v>
      </c>
      <c r="C998" s="35" t="str">
        <f t="shared" si="234"/>
        <v xml:space="preserve">  </v>
      </c>
      <c r="D998" s="35" t="str">
        <f t="shared" si="235"/>
        <v xml:space="preserve">  </v>
      </c>
      <c r="E998" s="36" t="s">
        <v>195</v>
      </c>
      <c r="F998" s="152">
        <v>82</v>
      </c>
      <c r="G998" s="173">
        <v>4224</v>
      </c>
      <c r="H998" s="179"/>
      <c r="I998" s="179">
        <v>1625</v>
      </c>
      <c r="J998" s="251"/>
      <c r="K998" s="196">
        <v>0</v>
      </c>
      <c r="L998" s="196">
        <v>0</v>
      </c>
      <c r="M998" s="196">
        <f t="shared" si="249"/>
        <v>0</v>
      </c>
      <c r="N998" s="172">
        <v>8210</v>
      </c>
    </row>
    <row r="999" spans="1:14" hidden="1" x14ac:dyDescent="0.25">
      <c r="A999" s="27">
        <f t="shared" si="246"/>
        <v>4225</v>
      </c>
      <c r="B999" s="28" t="str">
        <f t="shared" si="228"/>
        <v xml:space="preserve"> </v>
      </c>
      <c r="C999" s="35" t="str">
        <f t="shared" si="234"/>
        <v xml:space="preserve">  </v>
      </c>
      <c r="D999" s="35" t="str">
        <f t="shared" si="235"/>
        <v xml:space="preserve">  </v>
      </c>
      <c r="E999" s="36" t="s">
        <v>195</v>
      </c>
      <c r="F999" s="152">
        <v>32</v>
      </c>
      <c r="G999" s="173">
        <v>4225</v>
      </c>
      <c r="H999" s="179"/>
      <c r="I999" s="179">
        <v>1626</v>
      </c>
      <c r="J999" s="249" t="s">
        <v>67</v>
      </c>
      <c r="K999" s="196">
        <v>0</v>
      </c>
      <c r="L999" s="196">
        <v>0</v>
      </c>
      <c r="M999" s="196">
        <f t="shared" si="249"/>
        <v>0</v>
      </c>
      <c r="N999" s="172">
        <v>3210</v>
      </c>
    </row>
    <row r="1000" spans="1:14" hidden="1" x14ac:dyDescent="0.25">
      <c r="A1000" s="27">
        <f t="shared" si="246"/>
        <v>4225</v>
      </c>
      <c r="B1000" s="28" t="str">
        <f t="shared" si="228"/>
        <v xml:space="preserve"> </v>
      </c>
      <c r="C1000" s="35" t="str">
        <f t="shared" si="234"/>
        <v xml:space="preserve">  </v>
      </c>
      <c r="D1000" s="35" t="str">
        <f t="shared" si="235"/>
        <v xml:space="preserve">  </v>
      </c>
      <c r="E1000" s="36" t="s">
        <v>195</v>
      </c>
      <c r="F1000" s="152">
        <v>49</v>
      </c>
      <c r="G1000" s="173">
        <v>4225</v>
      </c>
      <c r="H1000" s="179"/>
      <c r="I1000" s="179">
        <v>1627</v>
      </c>
      <c r="J1000" s="250"/>
      <c r="K1000" s="196">
        <v>0</v>
      </c>
      <c r="L1000" s="196">
        <v>0</v>
      </c>
      <c r="M1000" s="196">
        <f t="shared" si="249"/>
        <v>0</v>
      </c>
      <c r="N1000" s="172">
        <v>4910</v>
      </c>
    </row>
    <row r="1001" spans="1:14" hidden="1" x14ac:dyDescent="0.25">
      <c r="A1001" s="27">
        <f t="shared" si="246"/>
        <v>4225</v>
      </c>
      <c r="B1001" s="28" t="str">
        <f t="shared" si="228"/>
        <v xml:space="preserve"> </v>
      </c>
      <c r="C1001" s="35" t="str">
        <f t="shared" si="234"/>
        <v xml:space="preserve">  </v>
      </c>
      <c r="D1001" s="35" t="str">
        <f t="shared" si="235"/>
        <v xml:space="preserve">  </v>
      </c>
      <c r="E1001" s="36" t="s">
        <v>195</v>
      </c>
      <c r="F1001" s="152">
        <v>54</v>
      </c>
      <c r="G1001" s="173">
        <v>4225</v>
      </c>
      <c r="H1001" s="179"/>
      <c r="I1001" s="179">
        <v>1628</v>
      </c>
      <c r="J1001" s="250"/>
      <c r="K1001" s="196">
        <v>0</v>
      </c>
      <c r="L1001" s="196">
        <v>0</v>
      </c>
      <c r="M1001" s="196">
        <f t="shared" si="249"/>
        <v>0</v>
      </c>
      <c r="N1001" s="172">
        <v>5410</v>
      </c>
    </row>
    <row r="1002" spans="1:14" hidden="1" x14ac:dyDescent="0.25">
      <c r="A1002" s="27">
        <f t="shared" si="246"/>
        <v>4225</v>
      </c>
      <c r="B1002" s="28" t="str">
        <f t="shared" si="228"/>
        <v xml:space="preserve"> </v>
      </c>
      <c r="C1002" s="35" t="str">
        <f t="shared" si="234"/>
        <v xml:space="preserve">  </v>
      </c>
      <c r="D1002" s="35" t="str">
        <f t="shared" si="235"/>
        <v xml:space="preserve">  </v>
      </c>
      <c r="E1002" s="36" t="s">
        <v>195</v>
      </c>
      <c r="F1002" s="152">
        <v>62</v>
      </c>
      <c r="G1002" s="173">
        <v>4225</v>
      </c>
      <c r="H1002" s="179"/>
      <c r="I1002" s="179">
        <v>1629</v>
      </c>
      <c r="J1002" s="250"/>
      <c r="K1002" s="196">
        <v>0</v>
      </c>
      <c r="L1002" s="196">
        <v>0</v>
      </c>
      <c r="M1002" s="196">
        <f t="shared" si="249"/>
        <v>0</v>
      </c>
      <c r="N1002" s="172">
        <v>6210</v>
      </c>
    </row>
    <row r="1003" spans="1:14" hidden="1" x14ac:dyDescent="0.25">
      <c r="A1003" s="27">
        <f t="shared" si="246"/>
        <v>4225</v>
      </c>
      <c r="B1003" s="28" t="str">
        <f t="shared" si="228"/>
        <v xml:space="preserve"> </v>
      </c>
      <c r="C1003" s="35" t="str">
        <f t="shared" si="234"/>
        <v xml:space="preserve">  </v>
      </c>
      <c r="D1003" s="35" t="str">
        <f t="shared" si="235"/>
        <v xml:space="preserve">  </v>
      </c>
      <c r="E1003" s="36" t="s">
        <v>195</v>
      </c>
      <c r="F1003" s="152">
        <v>72</v>
      </c>
      <c r="G1003" s="173">
        <v>4225</v>
      </c>
      <c r="H1003" s="179"/>
      <c r="I1003" s="179">
        <v>1630</v>
      </c>
      <c r="J1003" s="250"/>
      <c r="K1003" s="196">
        <v>0</v>
      </c>
      <c r="L1003" s="196">
        <v>0</v>
      </c>
      <c r="M1003" s="196">
        <f t="shared" si="249"/>
        <v>0</v>
      </c>
      <c r="N1003" s="172">
        <v>7210</v>
      </c>
    </row>
    <row r="1004" spans="1:14" hidden="1" x14ac:dyDescent="0.25">
      <c r="A1004" s="27">
        <f t="shared" si="246"/>
        <v>4225</v>
      </c>
      <c r="B1004" s="28" t="str">
        <f t="shared" si="228"/>
        <v xml:space="preserve"> </v>
      </c>
      <c r="C1004" s="35" t="str">
        <f t="shared" si="234"/>
        <v xml:space="preserve">  </v>
      </c>
      <c r="D1004" s="35" t="str">
        <f t="shared" si="235"/>
        <v xml:space="preserve">  </v>
      </c>
      <c r="E1004" s="36" t="s">
        <v>195</v>
      </c>
      <c r="F1004" s="152">
        <v>82</v>
      </c>
      <c r="G1004" s="173">
        <v>4225</v>
      </c>
      <c r="H1004" s="179"/>
      <c r="I1004" s="179">
        <v>1631</v>
      </c>
      <c r="J1004" s="251"/>
      <c r="K1004" s="196">
        <v>0</v>
      </c>
      <c r="L1004" s="196">
        <v>0</v>
      </c>
      <c r="M1004" s="196">
        <f t="shared" si="249"/>
        <v>0</v>
      </c>
      <c r="N1004" s="172">
        <v>8210</v>
      </c>
    </row>
    <row r="1005" spans="1:14" hidden="1" x14ac:dyDescent="0.25">
      <c r="A1005" s="27">
        <f t="shared" si="246"/>
        <v>4226</v>
      </c>
      <c r="B1005" s="28" t="str">
        <f t="shared" si="228"/>
        <v xml:space="preserve"> </v>
      </c>
      <c r="C1005" s="35" t="str">
        <f t="shared" si="234"/>
        <v xml:space="preserve">  </v>
      </c>
      <c r="D1005" s="35" t="str">
        <f t="shared" si="235"/>
        <v xml:space="preserve">  </v>
      </c>
      <c r="E1005" s="36" t="s">
        <v>195</v>
      </c>
      <c r="F1005" s="152">
        <v>32</v>
      </c>
      <c r="G1005" s="173">
        <v>4226</v>
      </c>
      <c r="H1005" s="179"/>
      <c r="I1005" s="179">
        <v>1632</v>
      </c>
      <c r="J1005" s="249" t="s">
        <v>68</v>
      </c>
      <c r="K1005" s="196">
        <v>0</v>
      </c>
      <c r="L1005" s="196">
        <v>0</v>
      </c>
      <c r="M1005" s="196">
        <f t="shared" si="249"/>
        <v>0</v>
      </c>
      <c r="N1005" s="172">
        <v>3210</v>
      </c>
    </row>
    <row r="1006" spans="1:14" hidden="1" x14ac:dyDescent="0.25">
      <c r="A1006" s="27">
        <f t="shared" si="246"/>
        <v>4226</v>
      </c>
      <c r="B1006" s="28" t="str">
        <f t="shared" si="228"/>
        <v xml:space="preserve"> </v>
      </c>
      <c r="C1006" s="35" t="str">
        <f t="shared" si="234"/>
        <v xml:space="preserve">  </v>
      </c>
      <c r="D1006" s="35" t="str">
        <f t="shared" si="235"/>
        <v xml:space="preserve">  </v>
      </c>
      <c r="E1006" s="36" t="s">
        <v>195</v>
      </c>
      <c r="F1006" s="152">
        <v>49</v>
      </c>
      <c r="G1006" s="173">
        <v>4226</v>
      </c>
      <c r="H1006" s="179"/>
      <c r="I1006" s="179">
        <v>1633</v>
      </c>
      <c r="J1006" s="250"/>
      <c r="K1006" s="196">
        <v>0</v>
      </c>
      <c r="L1006" s="196">
        <v>0</v>
      </c>
      <c r="M1006" s="196">
        <f t="shared" si="249"/>
        <v>0</v>
      </c>
      <c r="N1006" s="172">
        <v>4910</v>
      </c>
    </row>
    <row r="1007" spans="1:14" hidden="1" x14ac:dyDescent="0.25">
      <c r="A1007" s="27">
        <f t="shared" si="246"/>
        <v>4226</v>
      </c>
      <c r="B1007" s="28" t="str">
        <f t="shared" si="228"/>
        <v xml:space="preserve"> </v>
      </c>
      <c r="C1007" s="35" t="str">
        <f t="shared" si="234"/>
        <v xml:space="preserve">  </v>
      </c>
      <c r="D1007" s="35" t="str">
        <f t="shared" si="235"/>
        <v xml:space="preserve">  </v>
      </c>
      <c r="E1007" s="36" t="s">
        <v>195</v>
      </c>
      <c r="F1007" s="152">
        <v>54</v>
      </c>
      <c r="G1007" s="173">
        <v>4226</v>
      </c>
      <c r="H1007" s="179"/>
      <c r="I1007" s="179">
        <v>1634</v>
      </c>
      <c r="J1007" s="250"/>
      <c r="K1007" s="196">
        <v>0</v>
      </c>
      <c r="L1007" s="196">
        <v>0</v>
      </c>
      <c r="M1007" s="196">
        <f t="shared" si="249"/>
        <v>0</v>
      </c>
      <c r="N1007" s="172">
        <v>5410</v>
      </c>
    </row>
    <row r="1008" spans="1:14" hidden="1" x14ac:dyDescent="0.25">
      <c r="A1008" s="27">
        <f t="shared" si="246"/>
        <v>4226</v>
      </c>
      <c r="B1008" s="28" t="str">
        <f t="shared" si="228"/>
        <v xml:space="preserve"> </v>
      </c>
      <c r="C1008" s="35" t="str">
        <f t="shared" si="234"/>
        <v xml:space="preserve">  </v>
      </c>
      <c r="D1008" s="35" t="str">
        <f t="shared" si="235"/>
        <v xml:space="preserve">  </v>
      </c>
      <c r="E1008" s="36" t="s">
        <v>195</v>
      </c>
      <c r="F1008" s="152">
        <v>62</v>
      </c>
      <c r="G1008" s="173">
        <v>4226</v>
      </c>
      <c r="H1008" s="179"/>
      <c r="I1008" s="179">
        <v>1635</v>
      </c>
      <c r="J1008" s="250"/>
      <c r="K1008" s="196">
        <v>0</v>
      </c>
      <c r="L1008" s="196">
        <v>0</v>
      </c>
      <c r="M1008" s="196">
        <f t="shared" si="249"/>
        <v>0</v>
      </c>
      <c r="N1008" s="172">
        <v>6210</v>
      </c>
    </row>
    <row r="1009" spans="1:14" hidden="1" x14ac:dyDescent="0.25">
      <c r="A1009" s="27">
        <f t="shared" si="246"/>
        <v>4226</v>
      </c>
      <c r="B1009" s="28" t="str">
        <f t="shared" si="228"/>
        <v xml:space="preserve"> </v>
      </c>
      <c r="C1009" s="35" t="str">
        <f t="shared" si="234"/>
        <v xml:space="preserve">  </v>
      </c>
      <c r="D1009" s="35" t="str">
        <f t="shared" si="235"/>
        <v xml:space="preserve">  </v>
      </c>
      <c r="E1009" s="36" t="s">
        <v>195</v>
      </c>
      <c r="F1009" s="152">
        <v>72</v>
      </c>
      <c r="G1009" s="173">
        <v>4226</v>
      </c>
      <c r="H1009" s="179"/>
      <c r="I1009" s="179">
        <v>1636</v>
      </c>
      <c r="J1009" s="250"/>
      <c r="K1009" s="196">
        <v>0</v>
      </c>
      <c r="L1009" s="196">
        <v>0</v>
      </c>
      <c r="M1009" s="196">
        <f t="shared" si="249"/>
        <v>0</v>
      </c>
      <c r="N1009" s="172">
        <v>7210</v>
      </c>
    </row>
    <row r="1010" spans="1:14" hidden="1" x14ac:dyDescent="0.25">
      <c r="A1010" s="27">
        <f t="shared" si="246"/>
        <v>4226</v>
      </c>
      <c r="B1010" s="28" t="str">
        <f t="shared" si="228"/>
        <v xml:space="preserve"> </v>
      </c>
      <c r="C1010" s="35" t="str">
        <f t="shared" si="234"/>
        <v xml:space="preserve">  </v>
      </c>
      <c r="D1010" s="35" t="str">
        <f t="shared" si="235"/>
        <v xml:space="preserve">  </v>
      </c>
      <c r="E1010" s="36" t="s">
        <v>195</v>
      </c>
      <c r="F1010" s="152">
        <v>82</v>
      </c>
      <c r="G1010" s="173">
        <v>4226</v>
      </c>
      <c r="H1010" s="179"/>
      <c r="I1010" s="179">
        <v>1637</v>
      </c>
      <c r="J1010" s="251"/>
      <c r="K1010" s="196">
        <v>0</v>
      </c>
      <c r="L1010" s="196">
        <v>0</v>
      </c>
      <c r="M1010" s="196">
        <f t="shared" si="249"/>
        <v>0</v>
      </c>
      <c r="N1010" s="172">
        <v>8210</v>
      </c>
    </row>
    <row r="1011" spans="1:14" hidden="1" x14ac:dyDescent="0.25">
      <c r="A1011" s="27">
        <f t="shared" si="246"/>
        <v>4227</v>
      </c>
      <c r="B1011" s="28" t="str">
        <f t="shared" si="228"/>
        <v xml:space="preserve"> </v>
      </c>
      <c r="C1011" s="35" t="str">
        <f t="shared" si="234"/>
        <v xml:space="preserve">  </v>
      </c>
      <c r="D1011" s="35" t="str">
        <f t="shared" si="235"/>
        <v xml:space="preserve">  </v>
      </c>
      <c r="E1011" s="36" t="s">
        <v>195</v>
      </c>
      <c r="F1011" s="152">
        <v>32</v>
      </c>
      <c r="G1011" s="173">
        <v>4227</v>
      </c>
      <c r="H1011" s="179"/>
      <c r="I1011" s="179">
        <v>1638</v>
      </c>
      <c r="J1011" s="249" t="s">
        <v>69</v>
      </c>
      <c r="K1011" s="196">
        <v>0</v>
      </c>
      <c r="L1011" s="196">
        <v>0</v>
      </c>
      <c r="M1011" s="196">
        <f t="shared" si="249"/>
        <v>0</v>
      </c>
      <c r="N1011" s="172">
        <v>3210</v>
      </c>
    </row>
    <row r="1012" spans="1:14" hidden="1" x14ac:dyDescent="0.25">
      <c r="A1012" s="27">
        <f t="shared" si="246"/>
        <v>4227</v>
      </c>
      <c r="B1012" s="28" t="str">
        <f t="shared" si="228"/>
        <v xml:space="preserve"> </v>
      </c>
      <c r="C1012" s="35" t="str">
        <f t="shared" si="234"/>
        <v xml:space="preserve">  </v>
      </c>
      <c r="D1012" s="35" t="str">
        <f t="shared" si="235"/>
        <v xml:space="preserve">  </v>
      </c>
      <c r="E1012" s="36" t="s">
        <v>195</v>
      </c>
      <c r="F1012" s="152">
        <v>49</v>
      </c>
      <c r="G1012" s="173">
        <v>4227</v>
      </c>
      <c r="H1012" s="179"/>
      <c r="I1012" s="179">
        <v>1639</v>
      </c>
      <c r="J1012" s="250"/>
      <c r="K1012" s="196">
        <v>0</v>
      </c>
      <c r="L1012" s="196">
        <v>0</v>
      </c>
      <c r="M1012" s="196">
        <f t="shared" si="249"/>
        <v>0</v>
      </c>
      <c r="N1012" s="172">
        <v>4910</v>
      </c>
    </row>
    <row r="1013" spans="1:14" hidden="1" x14ac:dyDescent="0.25">
      <c r="A1013" s="27">
        <f t="shared" si="246"/>
        <v>4227</v>
      </c>
      <c r="B1013" s="28" t="str">
        <f t="shared" si="228"/>
        <v xml:space="preserve"> </v>
      </c>
      <c r="C1013" s="35" t="str">
        <f t="shared" si="234"/>
        <v xml:space="preserve">  </v>
      </c>
      <c r="D1013" s="35" t="str">
        <f t="shared" si="235"/>
        <v xml:space="preserve">  </v>
      </c>
      <c r="E1013" s="36" t="s">
        <v>195</v>
      </c>
      <c r="F1013" s="152">
        <v>54</v>
      </c>
      <c r="G1013" s="173">
        <v>4227</v>
      </c>
      <c r="H1013" s="179"/>
      <c r="I1013" s="179">
        <v>1640</v>
      </c>
      <c r="J1013" s="250"/>
      <c r="K1013" s="196">
        <v>0</v>
      </c>
      <c r="L1013" s="196">
        <v>0</v>
      </c>
      <c r="M1013" s="196">
        <f t="shared" si="249"/>
        <v>0</v>
      </c>
      <c r="N1013" s="172">
        <v>5410</v>
      </c>
    </row>
    <row r="1014" spans="1:14" hidden="1" x14ac:dyDescent="0.25">
      <c r="A1014" s="27">
        <f t="shared" si="246"/>
        <v>4227</v>
      </c>
      <c r="B1014" s="28" t="str">
        <f t="shared" si="228"/>
        <v xml:space="preserve"> </v>
      </c>
      <c r="C1014" s="35" t="str">
        <f t="shared" si="234"/>
        <v xml:space="preserve">  </v>
      </c>
      <c r="D1014" s="35" t="str">
        <f t="shared" si="235"/>
        <v xml:space="preserve">  </v>
      </c>
      <c r="E1014" s="36" t="s">
        <v>195</v>
      </c>
      <c r="F1014" s="152">
        <v>62</v>
      </c>
      <c r="G1014" s="173">
        <v>4227</v>
      </c>
      <c r="H1014" s="179"/>
      <c r="I1014" s="179">
        <v>1641</v>
      </c>
      <c r="J1014" s="250"/>
      <c r="K1014" s="196">
        <v>0</v>
      </c>
      <c r="L1014" s="196">
        <v>0</v>
      </c>
      <c r="M1014" s="196">
        <f t="shared" si="249"/>
        <v>0</v>
      </c>
      <c r="N1014" s="172">
        <v>6210</v>
      </c>
    </row>
    <row r="1015" spans="1:14" hidden="1" x14ac:dyDescent="0.25">
      <c r="A1015" s="27">
        <f t="shared" si="246"/>
        <v>4227</v>
      </c>
      <c r="B1015" s="28" t="str">
        <f t="shared" si="228"/>
        <v xml:space="preserve"> </v>
      </c>
      <c r="C1015" s="35" t="str">
        <f t="shared" si="234"/>
        <v xml:space="preserve">  </v>
      </c>
      <c r="D1015" s="35" t="str">
        <f t="shared" si="235"/>
        <v xml:space="preserve">  </v>
      </c>
      <c r="E1015" s="36" t="s">
        <v>195</v>
      </c>
      <c r="F1015" s="152">
        <v>72</v>
      </c>
      <c r="G1015" s="173">
        <v>4227</v>
      </c>
      <c r="H1015" s="179"/>
      <c r="I1015" s="179">
        <v>1642</v>
      </c>
      <c r="J1015" s="250"/>
      <c r="K1015" s="196">
        <v>0</v>
      </c>
      <c r="L1015" s="196">
        <v>0</v>
      </c>
      <c r="M1015" s="196">
        <f t="shared" si="249"/>
        <v>0</v>
      </c>
      <c r="N1015" s="172">
        <v>7210</v>
      </c>
    </row>
    <row r="1016" spans="1:14" hidden="1" x14ac:dyDescent="0.25">
      <c r="A1016" s="27">
        <f t="shared" si="246"/>
        <v>4227</v>
      </c>
      <c r="B1016" s="28" t="str">
        <f t="shared" si="228"/>
        <v xml:space="preserve"> </v>
      </c>
      <c r="C1016" s="35"/>
      <c r="D1016" s="35"/>
      <c r="E1016" s="36" t="s">
        <v>195</v>
      </c>
      <c r="F1016" s="152">
        <v>82</v>
      </c>
      <c r="G1016" s="173">
        <v>4227</v>
      </c>
      <c r="H1016" s="179"/>
      <c r="I1016" s="179">
        <v>1643</v>
      </c>
      <c r="J1016" s="251"/>
      <c r="K1016" s="196">
        <v>0</v>
      </c>
      <c r="L1016" s="196">
        <v>0</v>
      </c>
      <c r="M1016" s="196">
        <f t="shared" si="249"/>
        <v>0</v>
      </c>
      <c r="N1016" s="172">
        <v>8210</v>
      </c>
    </row>
    <row r="1017" spans="1:14" hidden="1" x14ac:dyDescent="0.25">
      <c r="A1017" s="27">
        <f t="shared" si="246"/>
        <v>423</v>
      </c>
      <c r="B1017" s="28" t="str">
        <f t="shared" si="228"/>
        <v xml:space="preserve"> </v>
      </c>
      <c r="C1017" s="35" t="str">
        <f t="shared" ref="C1017:C1021" si="250">IF(H1017&gt;0,LEFT(E1017,3),"  ")</f>
        <v xml:space="preserve">  </v>
      </c>
      <c r="D1017" s="35" t="str">
        <f t="shared" ref="D1017:D1021" si="251">IF(H1017&gt;0,LEFT(E1017,4),"  ")</f>
        <v xml:space="preserve">  </v>
      </c>
      <c r="E1017" s="36"/>
      <c r="F1017" s="152"/>
      <c r="G1017" s="173">
        <v>423</v>
      </c>
      <c r="H1017" s="174"/>
      <c r="I1017" s="174"/>
      <c r="J1017" s="192" t="s">
        <v>178</v>
      </c>
      <c r="K1017" s="176">
        <f>SUM(K1018:K1023)</f>
        <v>0</v>
      </c>
      <c r="L1017" s="176">
        <f>SUM(L1018:L1023)</f>
        <v>0</v>
      </c>
      <c r="M1017" s="176">
        <f t="shared" ref="M1017" si="252">SUM(M1018:M1023)</f>
        <v>0</v>
      </c>
      <c r="N1017" s="172"/>
    </row>
    <row r="1018" spans="1:14" hidden="1" x14ac:dyDescent="0.25">
      <c r="A1018" s="27">
        <f t="shared" si="246"/>
        <v>4231</v>
      </c>
      <c r="B1018" s="28" t="str">
        <f t="shared" si="228"/>
        <v xml:space="preserve"> </v>
      </c>
      <c r="C1018" s="35" t="str">
        <f t="shared" si="250"/>
        <v xml:space="preserve">  </v>
      </c>
      <c r="D1018" s="35" t="str">
        <f t="shared" si="251"/>
        <v xml:space="preserve">  </v>
      </c>
      <c r="E1018" s="36" t="s">
        <v>195</v>
      </c>
      <c r="F1018" s="152">
        <v>32</v>
      </c>
      <c r="G1018" s="173">
        <v>4231</v>
      </c>
      <c r="H1018" s="179"/>
      <c r="I1018" s="179">
        <v>1644</v>
      </c>
      <c r="J1018" s="249" t="s">
        <v>71</v>
      </c>
      <c r="K1018" s="196">
        <v>0</v>
      </c>
      <c r="L1018" s="196">
        <v>0</v>
      </c>
      <c r="M1018" s="196">
        <f t="shared" ref="M1018:M1023" si="253">K1018+L1018</f>
        <v>0</v>
      </c>
      <c r="N1018" s="172">
        <v>3210</v>
      </c>
    </row>
    <row r="1019" spans="1:14" hidden="1" x14ac:dyDescent="0.25">
      <c r="A1019" s="27">
        <f t="shared" si="246"/>
        <v>4231</v>
      </c>
      <c r="B1019" s="28" t="str">
        <f t="shared" si="228"/>
        <v xml:space="preserve"> </v>
      </c>
      <c r="C1019" s="35" t="str">
        <f t="shared" si="250"/>
        <v xml:space="preserve">  </v>
      </c>
      <c r="D1019" s="35" t="str">
        <f t="shared" si="251"/>
        <v xml:space="preserve">  </v>
      </c>
      <c r="E1019" s="36" t="s">
        <v>195</v>
      </c>
      <c r="F1019" s="152">
        <v>49</v>
      </c>
      <c r="G1019" s="173">
        <v>4231</v>
      </c>
      <c r="H1019" s="179"/>
      <c r="I1019" s="179">
        <v>1645</v>
      </c>
      <c r="J1019" s="250"/>
      <c r="K1019" s="196">
        <v>0</v>
      </c>
      <c r="L1019" s="196">
        <v>0</v>
      </c>
      <c r="M1019" s="196">
        <f t="shared" si="253"/>
        <v>0</v>
      </c>
      <c r="N1019" s="172">
        <v>4910</v>
      </c>
    </row>
    <row r="1020" spans="1:14" hidden="1" x14ac:dyDescent="0.25">
      <c r="A1020" s="27">
        <f t="shared" si="246"/>
        <v>4231</v>
      </c>
      <c r="B1020" s="28" t="str">
        <f t="shared" si="228"/>
        <v xml:space="preserve"> </v>
      </c>
      <c r="C1020" s="35" t="str">
        <f t="shared" si="250"/>
        <v xml:space="preserve">  </v>
      </c>
      <c r="D1020" s="35" t="str">
        <f t="shared" si="251"/>
        <v xml:space="preserve">  </v>
      </c>
      <c r="E1020" s="36" t="s">
        <v>195</v>
      </c>
      <c r="F1020" s="152">
        <v>54</v>
      </c>
      <c r="G1020" s="173">
        <v>4231</v>
      </c>
      <c r="H1020" s="179"/>
      <c r="I1020" s="179">
        <v>1646</v>
      </c>
      <c r="J1020" s="250"/>
      <c r="K1020" s="196">
        <v>0</v>
      </c>
      <c r="L1020" s="196">
        <v>0</v>
      </c>
      <c r="M1020" s="196">
        <f t="shared" si="253"/>
        <v>0</v>
      </c>
      <c r="N1020" s="172">
        <v>5410</v>
      </c>
    </row>
    <row r="1021" spans="1:14" hidden="1" x14ac:dyDescent="0.25">
      <c r="A1021" s="27">
        <f t="shared" si="246"/>
        <v>4231</v>
      </c>
      <c r="B1021" s="28" t="str">
        <f t="shared" si="228"/>
        <v xml:space="preserve"> </v>
      </c>
      <c r="C1021" s="35" t="str">
        <f t="shared" si="250"/>
        <v xml:space="preserve">  </v>
      </c>
      <c r="D1021" s="35" t="str">
        <f t="shared" si="251"/>
        <v xml:space="preserve">  </v>
      </c>
      <c r="E1021" s="36" t="s">
        <v>195</v>
      </c>
      <c r="F1021" s="152">
        <v>62</v>
      </c>
      <c r="G1021" s="173">
        <v>4231</v>
      </c>
      <c r="H1021" s="179"/>
      <c r="I1021" s="179">
        <v>1647</v>
      </c>
      <c r="J1021" s="250"/>
      <c r="K1021" s="196">
        <v>0</v>
      </c>
      <c r="L1021" s="196">
        <v>0</v>
      </c>
      <c r="M1021" s="196">
        <f t="shared" si="253"/>
        <v>0</v>
      </c>
      <c r="N1021" s="172">
        <v>6210</v>
      </c>
    </row>
    <row r="1022" spans="1:14" hidden="1" x14ac:dyDescent="0.25">
      <c r="A1022" s="27">
        <f t="shared" si="246"/>
        <v>4231</v>
      </c>
      <c r="B1022" s="28" t="str">
        <f t="shared" si="228"/>
        <v xml:space="preserve"> </v>
      </c>
      <c r="C1022" s="35" t="str">
        <f>IF(H1022&gt;0,LEFT(E1022,3),"  ")</f>
        <v xml:space="preserve">  </v>
      </c>
      <c r="D1022" s="35" t="str">
        <f>IF(H1022&gt;0,LEFT(E1022,4),"  ")</f>
        <v xml:space="preserve">  </v>
      </c>
      <c r="E1022" s="36" t="s">
        <v>195</v>
      </c>
      <c r="F1022" s="152">
        <v>72</v>
      </c>
      <c r="G1022" s="173">
        <v>4231</v>
      </c>
      <c r="H1022" s="179"/>
      <c r="I1022" s="179">
        <v>1648</v>
      </c>
      <c r="J1022" s="250"/>
      <c r="K1022" s="196">
        <v>0</v>
      </c>
      <c r="L1022" s="196">
        <v>0</v>
      </c>
      <c r="M1022" s="196">
        <f t="shared" si="253"/>
        <v>0</v>
      </c>
      <c r="N1022" s="172">
        <v>7210</v>
      </c>
    </row>
    <row r="1023" spans="1:14" hidden="1" x14ac:dyDescent="0.25">
      <c r="A1023" s="27">
        <f t="shared" si="246"/>
        <v>4231</v>
      </c>
      <c r="B1023" s="28" t="str">
        <f t="shared" si="228"/>
        <v xml:space="preserve"> </v>
      </c>
      <c r="C1023" s="35" t="str">
        <f>IF(H1023&gt;0,LEFT(E1023,3),"  ")</f>
        <v xml:space="preserve">  </v>
      </c>
      <c r="D1023" s="35" t="str">
        <f>IF(H1023&gt;0,LEFT(E1023,4),"  ")</f>
        <v xml:space="preserve">  </v>
      </c>
      <c r="E1023" s="36" t="s">
        <v>195</v>
      </c>
      <c r="F1023" s="152">
        <v>82</v>
      </c>
      <c r="G1023" s="173">
        <v>4231</v>
      </c>
      <c r="H1023" s="179"/>
      <c r="I1023" s="179">
        <v>1649</v>
      </c>
      <c r="J1023" s="251"/>
      <c r="K1023" s="196">
        <v>0</v>
      </c>
      <c r="L1023" s="196">
        <v>0</v>
      </c>
      <c r="M1023" s="196">
        <f t="shared" si="253"/>
        <v>0</v>
      </c>
      <c r="N1023" s="172">
        <v>8210</v>
      </c>
    </row>
    <row r="1024" spans="1:14" ht="25.5" hidden="1" x14ac:dyDescent="0.25">
      <c r="A1024" s="27">
        <f t="shared" si="246"/>
        <v>424</v>
      </c>
      <c r="B1024" s="28" t="str">
        <f t="shared" si="228"/>
        <v xml:space="preserve"> </v>
      </c>
      <c r="C1024" s="35" t="str">
        <f>IF(H1024&gt;0,LEFT(E1024,3),"  ")</f>
        <v xml:space="preserve">  </v>
      </c>
      <c r="D1024" s="35" t="str">
        <f>IF(H1024&gt;0,LEFT(E1024,4),"  ")</f>
        <v xml:space="preserve">  </v>
      </c>
      <c r="E1024" s="36"/>
      <c r="F1024" s="152"/>
      <c r="G1024" s="173">
        <v>424</v>
      </c>
      <c r="H1024" s="174"/>
      <c r="I1024" s="174"/>
      <c r="J1024" s="192" t="s">
        <v>174</v>
      </c>
      <c r="K1024" s="176">
        <f>SUM(K1025:K1030)</f>
        <v>0</v>
      </c>
      <c r="L1024" s="176">
        <f>SUM(L1025:L1030)</f>
        <v>0</v>
      </c>
      <c r="M1024" s="176">
        <f t="shared" ref="M1024" si="254">SUM(M1025:M1030)</f>
        <v>0</v>
      </c>
      <c r="N1024" s="172"/>
    </row>
    <row r="1025" spans="1:14" hidden="1" x14ac:dyDescent="0.25">
      <c r="A1025" s="27">
        <f t="shared" si="246"/>
        <v>4241</v>
      </c>
      <c r="B1025" s="28" t="str">
        <f t="shared" si="228"/>
        <v xml:space="preserve"> </v>
      </c>
      <c r="C1025" s="35"/>
      <c r="D1025" s="35"/>
      <c r="E1025" s="36" t="s">
        <v>195</v>
      </c>
      <c r="F1025" s="152">
        <v>32</v>
      </c>
      <c r="G1025" s="173">
        <v>4241</v>
      </c>
      <c r="H1025" s="179"/>
      <c r="I1025" s="179">
        <v>1650</v>
      </c>
      <c r="J1025" s="249" t="s">
        <v>176</v>
      </c>
      <c r="K1025" s="196">
        <v>0</v>
      </c>
      <c r="L1025" s="196">
        <v>0</v>
      </c>
      <c r="M1025" s="196">
        <f t="shared" ref="M1025:M1030" si="255">K1025+L1025</f>
        <v>0</v>
      </c>
      <c r="N1025" s="172">
        <v>3210</v>
      </c>
    </row>
    <row r="1026" spans="1:14" hidden="1" x14ac:dyDescent="0.25">
      <c r="A1026" s="27">
        <f t="shared" si="246"/>
        <v>4241</v>
      </c>
      <c r="B1026" s="28" t="str">
        <f t="shared" si="228"/>
        <v xml:space="preserve"> </v>
      </c>
      <c r="C1026" s="35" t="str">
        <f t="shared" ref="C1026:C1030" si="256">IF(H1026&gt;0,LEFT(E1026,3),"  ")</f>
        <v xml:space="preserve">  </v>
      </c>
      <c r="D1026" s="35" t="str">
        <f t="shared" ref="D1026:D1030" si="257">IF(H1026&gt;0,LEFT(E1026,4),"  ")</f>
        <v xml:space="preserve">  </v>
      </c>
      <c r="E1026" s="36" t="s">
        <v>195</v>
      </c>
      <c r="F1026" s="152">
        <v>49</v>
      </c>
      <c r="G1026" s="173">
        <v>4241</v>
      </c>
      <c r="H1026" s="179"/>
      <c r="I1026" s="179">
        <v>1651</v>
      </c>
      <c r="J1026" s="250"/>
      <c r="K1026" s="196">
        <v>0</v>
      </c>
      <c r="L1026" s="196">
        <v>0</v>
      </c>
      <c r="M1026" s="196">
        <f t="shared" si="255"/>
        <v>0</v>
      </c>
      <c r="N1026" s="172">
        <v>4910</v>
      </c>
    </row>
    <row r="1027" spans="1:14" hidden="1" x14ac:dyDescent="0.25">
      <c r="A1027" s="27">
        <f t="shared" si="246"/>
        <v>4241</v>
      </c>
      <c r="B1027" s="28" t="str">
        <f t="shared" si="228"/>
        <v xml:space="preserve"> </v>
      </c>
      <c r="C1027" s="35" t="str">
        <f t="shared" si="256"/>
        <v xml:space="preserve">  </v>
      </c>
      <c r="D1027" s="35" t="str">
        <f t="shared" si="257"/>
        <v xml:space="preserve">  </v>
      </c>
      <c r="E1027" s="36" t="s">
        <v>195</v>
      </c>
      <c r="F1027" s="152">
        <v>54</v>
      </c>
      <c r="G1027" s="173">
        <v>4241</v>
      </c>
      <c r="H1027" s="179"/>
      <c r="I1027" s="179">
        <v>1652</v>
      </c>
      <c r="J1027" s="250"/>
      <c r="K1027" s="196">
        <v>0</v>
      </c>
      <c r="L1027" s="196">
        <v>0</v>
      </c>
      <c r="M1027" s="196">
        <f t="shared" si="255"/>
        <v>0</v>
      </c>
      <c r="N1027" s="172">
        <v>5410</v>
      </c>
    </row>
    <row r="1028" spans="1:14" hidden="1" x14ac:dyDescent="0.25">
      <c r="A1028" s="27">
        <f t="shared" si="246"/>
        <v>4241</v>
      </c>
      <c r="B1028" s="28" t="str">
        <f t="shared" si="228"/>
        <v xml:space="preserve"> </v>
      </c>
      <c r="C1028" s="35" t="str">
        <f t="shared" si="256"/>
        <v xml:space="preserve">  </v>
      </c>
      <c r="D1028" s="35" t="str">
        <f t="shared" si="257"/>
        <v xml:space="preserve">  </v>
      </c>
      <c r="E1028" s="36" t="s">
        <v>195</v>
      </c>
      <c r="F1028" s="152">
        <v>62</v>
      </c>
      <c r="G1028" s="173">
        <v>4241</v>
      </c>
      <c r="H1028" s="179"/>
      <c r="I1028" s="179">
        <v>1653</v>
      </c>
      <c r="J1028" s="250"/>
      <c r="K1028" s="196">
        <v>0</v>
      </c>
      <c r="L1028" s="196">
        <v>0</v>
      </c>
      <c r="M1028" s="196">
        <f t="shared" si="255"/>
        <v>0</v>
      </c>
      <c r="N1028" s="172">
        <v>6210</v>
      </c>
    </row>
    <row r="1029" spans="1:14" hidden="1" x14ac:dyDescent="0.25">
      <c r="A1029" s="27">
        <f t="shared" si="246"/>
        <v>4241</v>
      </c>
      <c r="B1029" s="28" t="str">
        <f t="shared" si="228"/>
        <v xml:space="preserve"> </v>
      </c>
      <c r="C1029" s="35" t="str">
        <f t="shared" si="256"/>
        <v xml:space="preserve">  </v>
      </c>
      <c r="D1029" s="35" t="str">
        <f t="shared" si="257"/>
        <v xml:space="preserve">  </v>
      </c>
      <c r="E1029" s="36" t="s">
        <v>195</v>
      </c>
      <c r="F1029" s="152">
        <v>72</v>
      </c>
      <c r="G1029" s="173">
        <v>4241</v>
      </c>
      <c r="H1029" s="179"/>
      <c r="I1029" s="179">
        <v>1654</v>
      </c>
      <c r="J1029" s="250"/>
      <c r="K1029" s="196">
        <v>0</v>
      </c>
      <c r="L1029" s="196">
        <v>0</v>
      </c>
      <c r="M1029" s="196">
        <f t="shared" si="255"/>
        <v>0</v>
      </c>
      <c r="N1029" s="172">
        <v>7210</v>
      </c>
    </row>
    <row r="1030" spans="1:14" hidden="1" x14ac:dyDescent="0.25">
      <c r="A1030" s="27">
        <f t="shared" si="246"/>
        <v>4241</v>
      </c>
      <c r="B1030" s="28" t="str">
        <f t="shared" si="228"/>
        <v xml:space="preserve"> </v>
      </c>
      <c r="C1030" s="35" t="str">
        <f t="shared" si="256"/>
        <v xml:space="preserve">  </v>
      </c>
      <c r="D1030" s="35" t="str">
        <f t="shared" si="257"/>
        <v xml:space="preserve">  </v>
      </c>
      <c r="E1030" s="36" t="s">
        <v>195</v>
      </c>
      <c r="F1030" s="152">
        <v>82</v>
      </c>
      <c r="G1030" s="173">
        <v>4241</v>
      </c>
      <c r="H1030" s="179"/>
      <c r="I1030" s="179">
        <v>1655</v>
      </c>
      <c r="J1030" s="251"/>
      <c r="K1030" s="196">
        <v>0</v>
      </c>
      <c r="L1030" s="196">
        <v>0</v>
      </c>
      <c r="M1030" s="196">
        <f t="shared" si="255"/>
        <v>0</v>
      </c>
      <c r="N1030" s="172">
        <v>8210</v>
      </c>
    </row>
    <row r="1031" spans="1:14" hidden="1" x14ac:dyDescent="0.25">
      <c r="A1031" s="27">
        <f t="shared" si="246"/>
        <v>425</v>
      </c>
      <c r="B1031" s="28" t="str">
        <f t="shared" si="228"/>
        <v xml:space="preserve"> </v>
      </c>
      <c r="C1031" s="35" t="str">
        <f>IF(H1031&gt;0,LEFT(E1031,3),"  ")</f>
        <v xml:space="preserve">  </v>
      </c>
      <c r="D1031" s="35" t="str">
        <f>IF(H1031&gt;0,LEFT(E1031,4),"  ")</f>
        <v xml:space="preserve">  </v>
      </c>
      <c r="E1031" s="36"/>
      <c r="F1031" s="152"/>
      <c r="G1031" s="173">
        <v>425</v>
      </c>
      <c r="H1031" s="174"/>
      <c r="I1031" s="174"/>
      <c r="J1031" s="192" t="s">
        <v>231</v>
      </c>
      <c r="K1031" s="176">
        <f>SUM(K1032:K1037)</f>
        <v>0</v>
      </c>
      <c r="L1031" s="176">
        <f>SUM(L1032:L1037)</f>
        <v>0</v>
      </c>
      <c r="M1031" s="176">
        <f t="shared" ref="M1031" si="258">SUM(M1032:M1037)</f>
        <v>0</v>
      </c>
      <c r="N1031" s="172"/>
    </row>
    <row r="1032" spans="1:14" hidden="1" x14ac:dyDescent="0.25">
      <c r="A1032" s="27">
        <f t="shared" si="246"/>
        <v>4251</v>
      </c>
      <c r="B1032" s="28" t="str">
        <f t="shared" si="228"/>
        <v xml:space="preserve"> </v>
      </c>
      <c r="C1032" s="35"/>
      <c r="D1032" s="35"/>
      <c r="E1032" s="36" t="s">
        <v>195</v>
      </c>
      <c r="F1032" s="152">
        <v>32</v>
      </c>
      <c r="G1032" s="173">
        <v>4251</v>
      </c>
      <c r="H1032" s="179"/>
      <c r="I1032" s="179">
        <v>1656</v>
      </c>
      <c r="J1032" s="249" t="s">
        <v>232</v>
      </c>
      <c r="K1032" s="196">
        <v>0</v>
      </c>
      <c r="L1032" s="196">
        <v>0</v>
      </c>
      <c r="M1032" s="196">
        <f t="shared" ref="M1032:M1037" si="259">K1032+L1032</f>
        <v>0</v>
      </c>
      <c r="N1032" s="172">
        <v>3210</v>
      </c>
    </row>
    <row r="1033" spans="1:14" hidden="1" x14ac:dyDescent="0.25">
      <c r="A1033" s="27">
        <f t="shared" si="246"/>
        <v>4251</v>
      </c>
      <c r="B1033" s="28" t="str">
        <f t="shared" si="228"/>
        <v xml:space="preserve"> </v>
      </c>
      <c r="C1033" s="35" t="str">
        <f t="shared" ref="C1033:C1100" si="260">IF(H1033&gt;0,LEFT(E1033,3),"  ")</f>
        <v xml:space="preserve">  </v>
      </c>
      <c r="D1033" s="35" t="str">
        <f t="shared" ref="D1033:D1100" si="261">IF(H1033&gt;0,LEFT(E1033,4),"  ")</f>
        <v xml:space="preserve">  </v>
      </c>
      <c r="E1033" s="36" t="s">
        <v>195</v>
      </c>
      <c r="F1033" s="152">
        <v>49</v>
      </c>
      <c r="G1033" s="173">
        <v>4251</v>
      </c>
      <c r="H1033" s="179"/>
      <c r="I1033" s="179">
        <v>1657</v>
      </c>
      <c r="J1033" s="250"/>
      <c r="K1033" s="196">
        <v>0</v>
      </c>
      <c r="L1033" s="196">
        <v>0</v>
      </c>
      <c r="M1033" s="196">
        <f t="shared" si="259"/>
        <v>0</v>
      </c>
      <c r="N1033" s="172">
        <v>4910</v>
      </c>
    </row>
    <row r="1034" spans="1:14" hidden="1" x14ac:dyDescent="0.25">
      <c r="A1034" s="27">
        <f t="shared" si="246"/>
        <v>4251</v>
      </c>
      <c r="B1034" s="28" t="str">
        <f t="shared" si="228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54</v>
      </c>
      <c r="G1034" s="173">
        <v>4251</v>
      </c>
      <c r="H1034" s="179"/>
      <c r="I1034" s="179">
        <v>1658</v>
      </c>
      <c r="J1034" s="250"/>
      <c r="K1034" s="196">
        <v>0</v>
      </c>
      <c r="L1034" s="196">
        <v>0</v>
      </c>
      <c r="M1034" s="196">
        <f t="shared" si="259"/>
        <v>0</v>
      </c>
      <c r="N1034" s="172">
        <v>5410</v>
      </c>
    </row>
    <row r="1035" spans="1:14" hidden="1" x14ac:dyDescent="0.25">
      <c r="A1035" s="27">
        <f t="shared" si="246"/>
        <v>4251</v>
      </c>
      <c r="B1035" s="28" t="str">
        <f t="shared" si="228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 t="s">
        <v>195</v>
      </c>
      <c r="F1035" s="152">
        <v>62</v>
      </c>
      <c r="G1035" s="173">
        <v>4251</v>
      </c>
      <c r="H1035" s="179"/>
      <c r="I1035" s="179">
        <v>1659</v>
      </c>
      <c r="J1035" s="250"/>
      <c r="K1035" s="196">
        <v>0</v>
      </c>
      <c r="L1035" s="196">
        <v>0</v>
      </c>
      <c r="M1035" s="196">
        <f t="shared" si="259"/>
        <v>0</v>
      </c>
      <c r="N1035" s="172">
        <v>6210</v>
      </c>
    </row>
    <row r="1036" spans="1:14" hidden="1" x14ac:dyDescent="0.25">
      <c r="A1036" s="27">
        <f t="shared" si="246"/>
        <v>4251</v>
      </c>
      <c r="B1036" s="28" t="str">
        <f t="shared" si="228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 t="s">
        <v>195</v>
      </c>
      <c r="F1036" s="152">
        <v>72</v>
      </c>
      <c r="G1036" s="173">
        <v>4251</v>
      </c>
      <c r="H1036" s="179"/>
      <c r="I1036" s="179">
        <v>1660</v>
      </c>
      <c r="J1036" s="250"/>
      <c r="K1036" s="196">
        <v>0</v>
      </c>
      <c r="L1036" s="196">
        <v>0</v>
      </c>
      <c r="M1036" s="196">
        <f t="shared" si="259"/>
        <v>0</v>
      </c>
      <c r="N1036" s="172">
        <v>7210</v>
      </c>
    </row>
    <row r="1037" spans="1:14" hidden="1" x14ac:dyDescent="0.25">
      <c r="A1037" s="27">
        <f t="shared" si="246"/>
        <v>4251</v>
      </c>
      <c r="B1037" s="28" t="str">
        <f t="shared" si="228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 t="s">
        <v>195</v>
      </c>
      <c r="F1037" s="152">
        <v>82</v>
      </c>
      <c r="G1037" s="173">
        <v>4251</v>
      </c>
      <c r="H1037" s="179"/>
      <c r="I1037" s="179">
        <v>1661</v>
      </c>
      <c r="J1037" s="251"/>
      <c r="K1037" s="196">
        <v>0</v>
      </c>
      <c r="L1037" s="196">
        <v>0</v>
      </c>
      <c r="M1037" s="196">
        <f t="shared" si="259"/>
        <v>0</v>
      </c>
      <c r="N1037" s="172">
        <v>8210</v>
      </c>
    </row>
    <row r="1038" spans="1:14" hidden="1" x14ac:dyDescent="0.25">
      <c r="A1038" s="27">
        <f t="shared" si="246"/>
        <v>426</v>
      </c>
      <c r="B1038" s="28" t="str">
        <f t="shared" si="228"/>
        <v xml:space="preserve"> </v>
      </c>
      <c r="C1038" s="35" t="str">
        <f t="shared" si="260"/>
        <v xml:space="preserve">  </v>
      </c>
      <c r="D1038" s="35" t="str">
        <f t="shared" si="261"/>
        <v xml:space="preserve">  </v>
      </c>
      <c r="E1038" s="36"/>
      <c r="F1038" s="152"/>
      <c r="G1038" s="173">
        <v>426</v>
      </c>
      <c r="H1038" s="174"/>
      <c r="I1038" s="174"/>
      <c r="J1038" s="192" t="s">
        <v>233</v>
      </c>
      <c r="K1038" s="176">
        <f>SUM(K1039:K1044)</f>
        <v>0</v>
      </c>
      <c r="L1038" s="176">
        <f>SUM(L1039:L1044)</f>
        <v>0</v>
      </c>
      <c r="M1038" s="176">
        <f t="shared" ref="M1038" si="262">SUM(M1039:M1044)</f>
        <v>0</v>
      </c>
    </row>
    <row r="1039" spans="1:14" hidden="1" x14ac:dyDescent="0.25">
      <c r="A1039" s="27">
        <f t="shared" si="246"/>
        <v>4262</v>
      </c>
      <c r="B1039" s="28" t="str">
        <f t="shared" si="228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32</v>
      </c>
      <c r="G1039" s="173">
        <v>4262</v>
      </c>
      <c r="H1039" s="179"/>
      <c r="I1039" s="179">
        <v>1662</v>
      </c>
      <c r="J1039" s="249" t="s">
        <v>234</v>
      </c>
      <c r="K1039" s="196">
        <v>0</v>
      </c>
      <c r="L1039" s="196">
        <v>0</v>
      </c>
      <c r="M1039" s="196">
        <f t="shared" ref="M1039:M1044" si="263">K1039+L1039</f>
        <v>0</v>
      </c>
      <c r="N1039" s="172">
        <v>3210</v>
      </c>
    </row>
    <row r="1040" spans="1:14" hidden="1" x14ac:dyDescent="0.25">
      <c r="A1040" s="27">
        <f t="shared" si="246"/>
        <v>4262</v>
      </c>
      <c r="B1040" s="28" t="str">
        <f t="shared" si="228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49</v>
      </c>
      <c r="G1040" s="173">
        <v>4262</v>
      </c>
      <c r="H1040" s="179"/>
      <c r="I1040" s="179">
        <v>1663</v>
      </c>
      <c r="J1040" s="250"/>
      <c r="K1040" s="196">
        <v>0</v>
      </c>
      <c r="L1040" s="196">
        <v>0</v>
      </c>
      <c r="M1040" s="196">
        <f t="shared" si="263"/>
        <v>0</v>
      </c>
      <c r="N1040" s="172">
        <v>4910</v>
      </c>
    </row>
    <row r="1041" spans="1:14" hidden="1" x14ac:dyDescent="0.25">
      <c r="B1041" s="28" t="str">
        <f t="shared" si="228"/>
        <v xml:space="preserve"> </v>
      </c>
      <c r="C1041" s="35"/>
      <c r="D1041" s="35"/>
      <c r="E1041" s="36" t="s">
        <v>195</v>
      </c>
      <c r="F1041" s="152">
        <v>54</v>
      </c>
      <c r="G1041" s="173">
        <v>4262</v>
      </c>
      <c r="H1041" s="179"/>
      <c r="I1041" s="179">
        <v>1664</v>
      </c>
      <c r="J1041" s="250"/>
      <c r="K1041" s="196">
        <v>0</v>
      </c>
      <c r="L1041" s="196">
        <v>0</v>
      </c>
      <c r="M1041" s="196">
        <f t="shared" si="263"/>
        <v>0</v>
      </c>
      <c r="N1041" s="172">
        <v>5410</v>
      </c>
    </row>
    <row r="1042" spans="1:14" hidden="1" x14ac:dyDescent="0.25">
      <c r="A1042" s="27">
        <f t="shared" si="246"/>
        <v>4262</v>
      </c>
      <c r="B1042" s="28" t="str">
        <f t="shared" si="228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62</v>
      </c>
      <c r="G1042" s="173">
        <v>4262</v>
      </c>
      <c r="H1042" s="179"/>
      <c r="I1042" s="179">
        <v>1665</v>
      </c>
      <c r="J1042" s="250"/>
      <c r="K1042" s="196">
        <v>0</v>
      </c>
      <c r="L1042" s="196">
        <v>0</v>
      </c>
      <c r="M1042" s="196">
        <f t="shared" si="263"/>
        <v>0</v>
      </c>
      <c r="N1042" s="172">
        <v>6210</v>
      </c>
    </row>
    <row r="1043" spans="1:14" hidden="1" x14ac:dyDescent="0.25">
      <c r="A1043" s="27">
        <f t="shared" si="246"/>
        <v>4262</v>
      </c>
      <c r="B1043" s="28" t="str">
        <f t="shared" si="228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72</v>
      </c>
      <c r="G1043" s="173">
        <v>4262</v>
      </c>
      <c r="H1043" s="179"/>
      <c r="I1043" s="179">
        <v>1666</v>
      </c>
      <c r="J1043" s="250"/>
      <c r="K1043" s="196">
        <v>0</v>
      </c>
      <c r="L1043" s="196">
        <v>0</v>
      </c>
      <c r="M1043" s="196">
        <f t="shared" si="263"/>
        <v>0</v>
      </c>
      <c r="N1043" s="172">
        <v>7210</v>
      </c>
    </row>
    <row r="1044" spans="1:14" hidden="1" x14ac:dyDescent="0.25">
      <c r="A1044" s="27">
        <f t="shared" si="246"/>
        <v>4262</v>
      </c>
      <c r="B1044" s="28" t="str">
        <f t="shared" si="228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 t="s">
        <v>195</v>
      </c>
      <c r="F1044" s="152">
        <v>82</v>
      </c>
      <c r="G1044" s="173">
        <v>4262</v>
      </c>
      <c r="H1044" s="179"/>
      <c r="I1044" s="179">
        <v>1667</v>
      </c>
      <c r="J1044" s="251"/>
      <c r="K1044" s="196">
        <v>0</v>
      </c>
      <c r="L1044" s="196">
        <v>0</v>
      </c>
      <c r="M1044" s="196">
        <f t="shared" si="263"/>
        <v>0</v>
      </c>
      <c r="N1044" s="172">
        <v>8210</v>
      </c>
    </row>
    <row r="1045" spans="1:14" ht="25.5" hidden="1" x14ac:dyDescent="0.25">
      <c r="A1045" s="27">
        <f t="shared" si="246"/>
        <v>45</v>
      </c>
      <c r="B1045" s="28" t="str">
        <f t="shared" si="228"/>
        <v xml:space="preserve"> </v>
      </c>
      <c r="C1045" s="35" t="str">
        <f t="shared" si="260"/>
        <v xml:space="preserve">  </v>
      </c>
      <c r="D1045" s="35" t="str">
        <f t="shared" si="261"/>
        <v xml:space="preserve">  </v>
      </c>
      <c r="E1045" s="36"/>
      <c r="F1045" s="152"/>
      <c r="G1045" s="173">
        <v>45</v>
      </c>
      <c r="H1045" s="174"/>
      <c r="I1045" s="174"/>
      <c r="J1045" s="192" t="s">
        <v>177</v>
      </c>
      <c r="K1045" s="176">
        <f t="shared" ref="K1045:M1045" si="264">SUM(K1046,K1053)</f>
        <v>0</v>
      </c>
      <c r="L1045" s="176">
        <f t="shared" si="264"/>
        <v>0</v>
      </c>
      <c r="M1045" s="176">
        <f t="shared" si="264"/>
        <v>0</v>
      </c>
      <c r="N1045" s="172"/>
    </row>
    <row r="1046" spans="1:14" ht="25.5" hidden="1" x14ac:dyDescent="0.25">
      <c r="A1046" s="27">
        <f t="shared" si="246"/>
        <v>451</v>
      </c>
      <c r="B1046" s="28" t="str">
        <f t="shared" si="228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/>
      <c r="F1046" s="152"/>
      <c r="G1046" s="173">
        <v>451</v>
      </c>
      <c r="H1046" s="174"/>
      <c r="I1046" s="174"/>
      <c r="J1046" s="192" t="s">
        <v>235</v>
      </c>
      <c r="K1046" s="176">
        <f>SUM(K1047:K1052)</f>
        <v>0</v>
      </c>
      <c r="L1046" s="176">
        <f>SUM(L1047:L1052)</f>
        <v>0</v>
      </c>
      <c r="M1046" s="176">
        <f t="shared" ref="M1046" si="265">SUM(M1047:M1052)</f>
        <v>0</v>
      </c>
      <c r="N1046" s="172"/>
    </row>
    <row r="1047" spans="1:14" hidden="1" x14ac:dyDescent="0.25">
      <c r="A1047" s="27">
        <f t="shared" si="246"/>
        <v>4511</v>
      </c>
      <c r="B1047" s="28" t="str">
        <f t="shared" si="228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32</v>
      </c>
      <c r="G1047" s="173">
        <v>4511</v>
      </c>
      <c r="H1047" s="179"/>
      <c r="I1047" s="179">
        <v>1668</v>
      </c>
      <c r="J1047" s="249" t="s">
        <v>236</v>
      </c>
      <c r="K1047" s="196">
        <v>0</v>
      </c>
      <c r="L1047" s="196">
        <v>0</v>
      </c>
      <c r="M1047" s="196">
        <f t="shared" ref="M1047:M1052" si="266">K1047+L1047</f>
        <v>0</v>
      </c>
      <c r="N1047" s="172">
        <v>3210</v>
      </c>
    </row>
    <row r="1048" spans="1:14" hidden="1" x14ac:dyDescent="0.25">
      <c r="A1048" s="27">
        <f t="shared" si="246"/>
        <v>4511</v>
      </c>
      <c r="B1048" s="28" t="str">
        <f t="shared" si="228"/>
        <v xml:space="preserve"> </v>
      </c>
      <c r="C1048" s="35" t="str">
        <f t="shared" si="260"/>
        <v xml:space="preserve">  </v>
      </c>
      <c r="D1048" s="35" t="str">
        <f t="shared" si="261"/>
        <v xml:space="preserve">  </v>
      </c>
      <c r="E1048" s="36" t="s">
        <v>195</v>
      </c>
      <c r="F1048" s="152">
        <v>49</v>
      </c>
      <c r="G1048" s="173">
        <v>4511</v>
      </c>
      <c r="H1048" s="179"/>
      <c r="I1048" s="179">
        <v>1669</v>
      </c>
      <c r="J1048" s="250"/>
      <c r="K1048" s="196">
        <v>0</v>
      </c>
      <c r="L1048" s="196">
        <v>0</v>
      </c>
      <c r="M1048" s="196">
        <f t="shared" si="266"/>
        <v>0</v>
      </c>
      <c r="N1048" s="172">
        <v>4910</v>
      </c>
    </row>
    <row r="1049" spans="1:14" hidden="1" x14ac:dyDescent="0.25">
      <c r="A1049" s="27">
        <f t="shared" si="246"/>
        <v>4511</v>
      </c>
      <c r="B1049" s="28" t="str">
        <f t="shared" si="228"/>
        <v xml:space="preserve"> </v>
      </c>
      <c r="C1049" s="35" t="str">
        <f t="shared" si="260"/>
        <v xml:space="preserve">  </v>
      </c>
      <c r="D1049" s="35" t="str">
        <f t="shared" si="261"/>
        <v xml:space="preserve">  </v>
      </c>
      <c r="E1049" s="36" t="s">
        <v>195</v>
      </c>
      <c r="F1049" s="152">
        <v>54</v>
      </c>
      <c r="G1049" s="173">
        <v>4511</v>
      </c>
      <c r="H1049" s="179"/>
      <c r="I1049" s="179">
        <v>1670</v>
      </c>
      <c r="J1049" s="250"/>
      <c r="K1049" s="196">
        <v>0</v>
      </c>
      <c r="L1049" s="196">
        <v>0</v>
      </c>
      <c r="M1049" s="196">
        <f t="shared" si="266"/>
        <v>0</v>
      </c>
      <c r="N1049" s="172">
        <v>5410</v>
      </c>
    </row>
    <row r="1050" spans="1:14" hidden="1" x14ac:dyDescent="0.25">
      <c r="A1050" s="27">
        <f t="shared" si="246"/>
        <v>4511</v>
      </c>
      <c r="B1050" s="28" t="str">
        <f t="shared" si="228"/>
        <v xml:space="preserve"> </v>
      </c>
      <c r="C1050" s="35" t="str">
        <f t="shared" si="260"/>
        <v xml:space="preserve">  </v>
      </c>
      <c r="D1050" s="35" t="str">
        <f t="shared" si="261"/>
        <v xml:space="preserve">  </v>
      </c>
      <c r="E1050" s="36" t="s">
        <v>195</v>
      </c>
      <c r="F1050" s="152">
        <v>62</v>
      </c>
      <c r="G1050" s="173">
        <v>4511</v>
      </c>
      <c r="H1050" s="179"/>
      <c r="I1050" s="179">
        <v>1671</v>
      </c>
      <c r="J1050" s="250"/>
      <c r="K1050" s="196">
        <v>0</v>
      </c>
      <c r="L1050" s="196">
        <v>0</v>
      </c>
      <c r="M1050" s="196">
        <f t="shared" si="266"/>
        <v>0</v>
      </c>
      <c r="N1050" s="172">
        <v>6210</v>
      </c>
    </row>
    <row r="1051" spans="1:14" hidden="1" x14ac:dyDescent="0.25">
      <c r="A1051" s="27">
        <f t="shared" si="246"/>
        <v>4511</v>
      </c>
      <c r="B1051" s="28" t="str">
        <f t="shared" si="228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 t="s">
        <v>195</v>
      </c>
      <c r="F1051" s="152">
        <v>72</v>
      </c>
      <c r="G1051" s="173">
        <v>4511</v>
      </c>
      <c r="H1051" s="179"/>
      <c r="I1051" s="179">
        <v>1672</v>
      </c>
      <c r="J1051" s="250"/>
      <c r="K1051" s="196">
        <v>0</v>
      </c>
      <c r="L1051" s="196">
        <v>0</v>
      </c>
      <c r="M1051" s="196">
        <f t="shared" si="266"/>
        <v>0</v>
      </c>
      <c r="N1051" s="172">
        <v>7210</v>
      </c>
    </row>
    <row r="1052" spans="1:14" hidden="1" x14ac:dyDescent="0.25">
      <c r="A1052" s="27">
        <f t="shared" si="246"/>
        <v>4511</v>
      </c>
      <c r="B1052" s="28" t="str">
        <f t="shared" si="228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36" t="s">
        <v>195</v>
      </c>
      <c r="F1052" s="152">
        <v>82</v>
      </c>
      <c r="G1052" s="173">
        <v>4511</v>
      </c>
      <c r="H1052" s="179"/>
      <c r="I1052" s="179">
        <v>1673</v>
      </c>
      <c r="J1052" s="251"/>
      <c r="K1052" s="196">
        <v>0</v>
      </c>
      <c r="L1052" s="196">
        <v>0</v>
      </c>
      <c r="M1052" s="196">
        <f t="shared" si="266"/>
        <v>0</v>
      </c>
      <c r="N1052" s="172">
        <v>8210</v>
      </c>
    </row>
    <row r="1053" spans="1:14" ht="25.5" hidden="1" x14ac:dyDescent="0.25">
      <c r="A1053" s="27">
        <f t="shared" si="246"/>
        <v>452</v>
      </c>
      <c r="B1053" s="28" t="str">
        <f t="shared" si="228"/>
        <v xml:space="preserve"> </v>
      </c>
      <c r="C1053" s="35" t="str">
        <f t="shared" si="260"/>
        <v xml:space="preserve">  </v>
      </c>
      <c r="D1053" s="35" t="str">
        <f t="shared" si="261"/>
        <v xml:space="preserve">  </v>
      </c>
      <c r="E1053" s="36"/>
      <c r="F1053" s="152"/>
      <c r="G1053" s="173">
        <v>452</v>
      </c>
      <c r="H1053" s="174"/>
      <c r="I1053" s="174"/>
      <c r="J1053" s="192" t="s">
        <v>237</v>
      </c>
      <c r="K1053" s="176">
        <f>SUM(K1054:K1059)</f>
        <v>0</v>
      </c>
      <c r="L1053" s="176">
        <f>SUM(L1054:L1059)</f>
        <v>0</v>
      </c>
      <c r="M1053" s="176">
        <f t="shared" ref="M1053" si="267">SUM(M1054:M1059)</f>
        <v>0</v>
      </c>
      <c r="N1053" s="172"/>
    </row>
    <row r="1054" spans="1:14" hidden="1" x14ac:dyDescent="0.25">
      <c r="A1054" s="27">
        <f t="shared" si="246"/>
        <v>4521</v>
      </c>
      <c r="B1054" s="28" t="str">
        <f t="shared" si="228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36" t="s">
        <v>195</v>
      </c>
      <c r="F1054" s="152">
        <v>32</v>
      </c>
      <c r="G1054" s="173">
        <v>4521</v>
      </c>
      <c r="H1054" s="179"/>
      <c r="I1054" s="179">
        <v>1674</v>
      </c>
      <c r="J1054" s="249" t="s">
        <v>238</v>
      </c>
      <c r="K1054" s="196">
        <v>0</v>
      </c>
      <c r="L1054" s="196">
        <v>0</v>
      </c>
      <c r="M1054" s="196">
        <f t="shared" ref="M1054:M1059" si="268">K1054+L1054</f>
        <v>0</v>
      </c>
      <c r="N1054" s="172">
        <v>3210</v>
      </c>
    </row>
    <row r="1055" spans="1:14" hidden="1" x14ac:dyDescent="0.25">
      <c r="A1055" s="27">
        <f t="shared" si="246"/>
        <v>4521</v>
      </c>
      <c r="B1055" s="28" t="str">
        <f t="shared" ref="B1055:B1157" si="269">IF(H1055&gt;0,F1055," ")</f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 t="s">
        <v>195</v>
      </c>
      <c r="F1055" s="152">
        <v>49</v>
      </c>
      <c r="G1055" s="173">
        <v>4521</v>
      </c>
      <c r="H1055" s="179"/>
      <c r="I1055" s="179">
        <v>1675</v>
      </c>
      <c r="J1055" s="250"/>
      <c r="K1055" s="196">
        <v>0</v>
      </c>
      <c r="L1055" s="196">
        <v>0</v>
      </c>
      <c r="M1055" s="196">
        <f t="shared" si="268"/>
        <v>0</v>
      </c>
      <c r="N1055" s="172">
        <v>4910</v>
      </c>
    </row>
    <row r="1056" spans="1:14" hidden="1" x14ac:dyDescent="0.25">
      <c r="A1056" s="27">
        <f t="shared" si="246"/>
        <v>4521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 t="s">
        <v>195</v>
      </c>
      <c r="F1056" s="152">
        <v>54</v>
      </c>
      <c r="G1056" s="173">
        <v>4521</v>
      </c>
      <c r="H1056" s="179"/>
      <c r="I1056" s="179">
        <v>1676</v>
      </c>
      <c r="J1056" s="250"/>
      <c r="K1056" s="196">
        <v>0</v>
      </c>
      <c r="L1056" s="196">
        <v>0</v>
      </c>
      <c r="M1056" s="196">
        <f t="shared" si="268"/>
        <v>0</v>
      </c>
      <c r="N1056" s="172">
        <v>5410</v>
      </c>
    </row>
    <row r="1057" spans="1:14" hidden="1" x14ac:dyDescent="0.25">
      <c r="A1057" s="27">
        <f t="shared" si="246"/>
        <v>4521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 t="s">
        <v>195</v>
      </c>
      <c r="F1057" s="152">
        <v>62</v>
      </c>
      <c r="G1057" s="173">
        <v>4521</v>
      </c>
      <c r="H1057" s="179"/>
      <c r="I1057" s="179">
        <v>1677</v>
      </c>
      <c r="J1057" s="250"/>
      <c r="K1057" s="196">
        <v>0</v>
      </c>
      <c r="L1057" s="196">
        <v>0</v>
      </c>
      <c r="M1057" s="196">
        <f t="shared" si="268"/>
        <v>0</v>
      </c>
      <c r="N1057" s="172">
        <v>6210</v>
      </c>
    </row>
    <row r="1058" spans="1:14" hidden="1" x14ac:dyDescent="0.25">
      <c r="A1058" s="27">
        <f t="shared" si="246"/>
        <v>4521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195</v>
      </c>
      <c r="F1058" s="152">
        <v>72</v>
      </c>
      <c r="G1058" s="173">
        <v>4521</v>
      </c>
      <c r="H1058" s="179"/>
      <c r="I1058" s="179">
        <v>1678</v>
      </c>
      <c r="J1058" s="250"/>
      <c r="K1058" s="196">
        <v>0</v>
      </c>
      <c r="L1058" s="196">
        <v>0</v>
      </c>
      <c r="M1058" s="196">
        <f t="shared" si="268"/>
        <v>0</v>
      </c>
      <c r="N1058" s="172">
        <v>7210</v>
      </c>
    </row>
    <row r="1059" spans="1:14" hidden="1" x14ac:dyDescent="0.25">
      <c r="A1059" s="27">
        <f t="shared" si="246"/>
        <v>4521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 t="s">
        <v>195</v>
      </c>
      <c r="F1059" s="152">
        <v>82</v>
      </c>
      <c r="G1059" s="173">
        <v>4521</v>
      </c>
      <c r="H1059" s="179"/>
      <c r="I1059" s="179">
        <v>1679</v>
      </c>
      <c r="J1059" s="197"/>
      <c r="K1059" s="196">
        <v>0</v>
      </c>
      <c r="L1059" s="196">
        <v>0</v>
      </c>
      <c r="M1059" s="196">
        <f t="shared" si="268"/>
        <v>0</v>
      </c>
      <c r="N1059" s="172">
        <v>8210</v>
      </c>
    </row>
    <row r="1060" spans="1:14" ht="25.5" hidden="1" x14ac:dyDescent="0.25">
      <c r="A1060" s="27">
        <f t="shared" si="246"/>
        <v>5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/>
      <c r="F1060" s="152"/>
      <c r="G1060" s="173">
        <v>5</v>
      </c>
      <c r="H1060" s="174"/>
      <c r="I1060" s="174"/>
      <c r="J1060" s="192" t="s">
        <v>239</v>
      </c>
      <c r="K1060" s="176">
        <f t="shared" ref="K1060:M1060" si="270">SUM(K1061)</f>
        <v>0</v>
      </c>
      <c r="L1060" s="176">
        <f t="shared" si="270"/>
        <v>0</v>
      </c>
      <c r="M1060" s="176">
        <f t="shared" si="270"/>
        <v>0</v>
      </c>
      <c r="N1060" s="172"/>
    </row>
    <row r="1061" spans="1:14" ht="25.5" hidden="1" x14ac:dyDescent="0.25">
      <c r="A1061" s="27">
        <f t="shared" si="246"/>
        <v>54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54</v>
      </c>
      <c r="H1061" s="174"/>
      <c r="I1061" s="174"/>
      <c r="J1061" s="192" t="s">
        <v>240</v>
      </c>
      <c r="K1061" s="176">
        <f t="shared" ref="K1061:M1061" si="271">SUM(K1062,K1069)</f>
        <v>0</v>
      </c>
      <c r="L1061" s="176">
        <f t="shared" si="271"/>
        <v>0</v>
      </c>
      <c r="M1061" s="176">
        <f t="shared" si="271"/>
        <v>0</v>
      </c>
      <c r="N1061" s="172"/>
    </row>
    <row r="1062" spans="1:14" ht="51" hidden="1" x14ac:dyDescent="0.25">
      <c r="A1062" s="27">
        <f t="shared" si="246"/>
        <v>544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544</v>
      </c>
      <c r="H1062" s="174"/>
      <c r="I1062" s="174"/>
      <c r="J1062" s="192" t="s">
        <v>241</v>
      </c>
      <c r="K1062" s="176">
        <f>SUM(K1063:K1068)</f>
        <v>0</v>
      </c>
      <c r="L1062" s="176">
        <f>SUM(L1063:L1068)</f>
        <v>0</v>
      </c>
      <c r="M1062" s="176">
        <f t="shared" ref="M1062" si="272">SUM(M1063:M1068)</f>
        <v>0</v>
      </c>
      <c r="N1062" s="172"/>
    </row>
    <row r="1063" spans="1:14" hidden="1" x14ac:dyDescent="0.25">
      <c r="B1063" s="28" t="str">
        <f t="shared" si="269"/>
        <v xml:space="preserve"> </v>
      </c>
      <c r="C1063" s="35"/>
      <c r="D1063" s="35"/>
      <c r="E1063" s="36" t="s">
        <v>195</v>
      </c>
      <c r="F1063" s="152">
        <v>32</v>
      </c>
      <c r="G1063" s="173">
        <v>5445</v>
      </c>
      <c r="H1063" s="179"/>
      <c r="I1063" s="179">
        <v>1680</v>
      </c>
      <c r="J1063" s="249" t="s">
        <v>242</v>
      </c>
      <c r="K1063" s="196">
        <v>0</v>
      </c>
      <c r="L1063" s="196">
        <v>0</v>
      </c>
      <c r="M1063" s="196">
        <f t="shared" ref="M1063:M1068" si="273">K1063+L1063</f>
        <v>0</v>
      </c>
      <c r="N1063" s="172">
        <v>3210</v>
      </c>
    </row>
    <row r="1064" spans="1:14" hidden="1" x14ac:dyDescent="0.25">
      <c r="A1064" s="27">
        <f t="shared" si="246"/>
        <v>5445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195</v>
      </c>
      <c r="F1064" s="152">
        <v>49</v>
      </c>
      <c r="G1064" s="173">
        <v>5445</v>
      </c>
      <c r="H1064" s="179"/>
      <c r="I1064" s="179">
        <v>1681</v>
      </c>
      <c r="J1064" s="250"/>
      <c r="K1064" s="196">
        <v>0</v>
      </c>
      <c r="L1064" s="196">
        <v>0</v>
      </c>
      <c r="M1064" s="196">
        <f t="shared" si="273"/>
        <v>0</v>
      </c>
      <c r="N1064" s="172">
        <v>4910</v>
      </c>
    </row>
    <row r="1065" spans="1:14" hidden="1" x14ac:dyDescent="0.25">
      <c r="A1065" s="27">
        <f t="shared" si="246"/>
        <v>5445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 t="s">
        <v>195</v>
      </c>
      <c r="F1065" s="152">
        <v>54</v>
      </c>
      <c r="G1065" s="173">
        <v>5445</v>
      </c>
      <c r="H1065" s="179"/>
      <c r="I1065" s="179">
        <v>1682</v>
      </c>
      <c r="J1065" s="250"/>
      <c r="K1065" s="196">
        <v>0</v>
      </c>
      <c r="L1065" s="196">
        <v>0</v>
      </c>
      <c r="M1065" s="196">
        <f t="shared" si="273"/>
        <v>0</v>
      </c>
      <c r="N1065" s="172">
        <v>5410</v>
      </c>
    </row>
    <row r="1066" spans="1:14" hidden="1" x14ac:dyDescent="0.25">
      <c r="A1066" s="27">
        <f t="shared" si="246"/>
        <v>5445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195</v>
      </c>
      <c r="F1066" s="152">
        <v>62</v>
      </c>
      <c r="G1066" s="173">
        <v>5445</v>
      </c>
      <c r="H1066" s="179"/>
      <c r="I1066" s="179">
        <v>1683</v>
      </c>
      <c r="J1066" s="250"/>
      <c r="K1066" s="196">
        <v>0</v>
      </c>
      <c r="L1066" s="196">
        <v>0</v>
      </c>
      <c r="M1066" s="196">
        <f t="shared" si="273"/>
        <v>0</v>
      </c>
      <c r="N1066" s="172">
        <v>6210</v>
      </c>
    </row>
    <row r="1067" spans="1:14" hidden="1" x14ac:dyDescent="0.25">
      <c r="A1067" s="27">
        <f t="shared" si="246"/>
        <v>5445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 t="s">
        <v>195</v>
      </c>
      <c r="F1067" s="152">
        <v>72</v>
      </c>
      <c r="G1067" s="173">
        <v>5445</v>
      </c>
      <c r="H1067" s="179"/>
      <c r="I1067" s="179">
        <v>1684</v>
      </c>
      <c r="J1067" s="250"/>
      <c r="K1067" s="196">
        <v>0</v>
      </c>
      <c r="L1067" s="196">
        <v>0</v>
      </c>
      <c r="M1067" s="196">
        <f t="shared" si="273"/>
        <v>0</v>
      </c>
      <c r="N1067" s="172">
        <v>7210</v>
      </c>
    </row>
    <row r="1068" spans="1:14" hidden="1" x14ac:dyDescent="0.25">
      <c r="A1068" s="27">
        <f t="shared" si="246"/>
        <v>5445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195</v>
      </c>
      <c r="F1068" s="152">
        <v>82</v>
      </c>
      <c r="G1068" s="173">
        <v>5445</v>
      </c>
      <c r="H1068" s="179"/>
      <c r="I1068" s="179">
        <v>1685</v>
      </c>
      <c r="J1068" s="251"/>
      <c r="K1068" s="196">
        <v>0</v>
      </c>
      <c r="L1068" s="196">
        <v>0</v>
      </c>
      <c r="M1068" s="196">
        <f t="shared" si="273"/>
        <v>0</v>
      </c>
      <c r="N1068" s="172">
        <v>8210</v>
      </c>
    </row>
    <row r="1069" spans="1:14" ht="38.25" hidden="1" x14ac:dyDescent="0.25">
      <c r="A1069" s="27">
        <f t="shared" si="246"/>
        <v>545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545</v>
      </c>
      <c r="H1069" s="174"/>
      <c r="I1069" s="174"/>
      <c r="J1069" s="192" t="s">
        <v>243</v>
      </c>
      <c r="K1069" s="176">
        <f>SUM(K1070:K1075)</f>
        <v>0</v>
      </c>
      <c r="L1069" s="176">
        <f>SUM(L1070:L1075)</f>
        <v>0</v>
      </c>
      <c r="M1069" s="176">
        <f t="shared" ref="M1069" si="274">SUM(M1070:M1075)</f>
        <v>0</v>
      </c>
      <c r="N1069" s="172"/>
    </row>
    <row r="1070" spans="1:14" ht="24" customHeight="1" x14ac:dyDescent="0.25">
      <c r="A1070" s="27">
        <f t="shared" si="246"/>
        <v>5453</v>
      </c>
      <c r="C1070" s="35"/>
      <c r="D1070" s="35"/>
      <c r="E1070" s="36" t="s">
        <v>195</v>
      </c>
      <c r="F1070" s="152">
        <v>32</v>
      </c>
      <c r="G1070" s="173">
        <v>5453</v>
      </c>
      <c r="H1070" s="179"/>
      <c r="I1070" s="179">
        <v>1686</v>
      </c>
      <c r="J1070" s="249" t="s">
        <v>244</v>
      </c>
      <c r="K1070" s="196">
        <v>0</v>
      </c>
      <c r="L1070" s="196">
        <v>0</v>
      </c>
      <c r="M1070" s="196">
        <f t="shared" ref="M1070:M1075" si="275">K1070+L1070</f>
        <v>0</v>
      </c>
      <c r="N1070" s="172">
        <v>3210</v>
      </c>
    </row>
    <row r="1071" spans="1:14" ht="27" customHeight="1" x14ac:dyDescent="0.25">
      <c r="A1071" s="27">
        <f t="shared" si="246"/>
        <v>5453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195</v>
      </c>
      <c r="F1071" s="152">
        <v>49</v>
      </c>
      <c r="G1071" s="173">
        <v>5453</v>
      </c>
      <c r="H1071" s="179"/>
      <c r="I1071" s="179">
        <v>1687</v>
      </c>
      <c r="J1071" s="250"/>
      <c r="K1071" s="196">
        <v>0</v>
      </c>
      <c r="L1071" s="196">
        <v>0</v>
      </c>
      <c r="M1071" s="196">
        <f t="shared" si="275"/>
        <v>0</v>
      </c>
      <c r="N1071" s="172">
        <v>4910</v>
      </c>
    </row>
    <row r="1072" spans="1:14" ht="35.25" customHeight="1" x14ac:dyDescent="0.25">
      <c r="A1072" s="27">
        <f t="shared" si="246"/>
        <v>5453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 t="s">
        <v>195</v>
      </c>
      <c r="F1072" s="152">
        <v>54</v>
      </c>
      <c r="G1072" s="173">
        <v>5453</v>
      </c>
      <c r="H1072" s="179"/>
      <c r="I1072" s="179">
        <v>1688</v>
      </c>
      <c r="J1072" s="250"/>
      <c r="K1072" s="196">
        <v>0</v>
      </c>
      <c r="L1072" s="196">
        <v>0</v>
      </c>
      <c r="M1072" s="196">
        <f t="shared" si="275"/>
        <v>0</v>
      </c>
      <c r="N1072" s="172">
        <v>5410</v>
      </c>
    </row>
    <row r="1073" spans="1:14" ht="25.5" customHeight="1" x14ac:dyDescent="0.25">
      <c r="A1073" s="27">
        <f t="shared" si="246"/>
        <v>5453</v>
      </c>
      <c r="C1073" s="35"/>
      <c r="D1073" s="35"/>
      <c r="E1073" s="36" t="s">
        <v>195</v>
      </c>
      <c r="F1073" s="152">
        <v>62</v>
      </c>
      <c r="G1073" s="173">
        <v>5453</v>
      </c>
      <c r="H1073" s="179"/>
      <c r="I1073" s="179">
        <v>1689</v>
      </c>
      <c r="J1073" s="250"/>
      <c r="K1073" s="196">
        <v>0</v>
      </c>
      <c r="L1073" s="196">
        <v>0</v>
      </c>
      <c r="M1073" s="196">
        <f t="shared" si="275"/>
        <v>0</v>
      </c>
      <c r="N1073" s="172">
        <v>6210</v>
      </c>
    </row>
    <row r="1074" spans="1:14" ht="42" customHeight="1" x14ac:dyDescent="0.25">
      <c r="A1074" s="27">
        <f t="shared" si="246"/>
        <v>5453</v>
      </c>
      <c r="C1074" s="35"/>
      <c r="D1074" s="35"/>
      <c r="E1074" s="36" t="s">
        <v>195</v>
      </c>
      <c r="F1074" s="152">
        <v>72</v>
      </c>
      <c r="G1074" s="173">
        <v>5453</v>
      </c>
      <c r="H1074" s="179"/>
      <c r="I1074" s="179">
        <v>1690</v>
      </c>
      <c r="J1074" s="250"/>
      <c r="K1074" s="196">
        <v>0</v>
      </c>
      <c r="L1074" s="196">
        <v>0</v>
      </c>
      <c r="M1074" s="196">
        <f t="shared" si="275"/>
        <v>0</v>
      </c>
      <c r="N1074" s="172">
        <v>7210</v>
      </c>
    </row>
    <row r="1075" spans="1:14" ht="35.25" customHeight="1" x14ac:dyDescent="0.25">
      <c r="A1075" s="27">
        <f t="shared" si="246"/>
        <v>5453</v>
      </c>
      <c r="C1075" s="35"/>
      <c r="D1075" s="35"/>
      <c r="E1075" s="36" t="s">
        <v>195</v>
      </c>
      <c r="F1075" s="152">
        <v>82</v>
      </c>
      <c r="G1075" s="173">
        <v>5453</v>
      </c>
      <c r="H1075" s="179"/>
      <c r="I1075" s="179">
        <v>1691</v>
      </c>
      <c r="J1075" s="251"/>
      <c r="K1075" s="196">
        <v>0</v>
      </c>
      <c r="L1075" s="196">
        <v>0</v>
      </c>
      <c r="M1075" s="196">
        <f t="shared" si="275"/>
        <v>0</v>
      </c>
      <c r="N1075" s="172">
        <v>8210</v>
      </c>
    </row>
    <row r="1076" spans="1:14" ht="38.25" customHeight="1" x14ac:dyDescent="0.25">
      <c r="A1076" s="27">
        <f t="shared" si="246"/>
        <v>0</v>
      </c>
      <c r="B1076" s="28" t="str">
        <f t="shared" si="269"/>
        <v xml:space="preserve"> </v>
      </c>
      <c r="C1076" s="35" t="str">
        <f t="shared" si="260"/>
        <v xml:space="preserve">  </v>
      </c>
      <c r="D1076" s="35" t="str">
        <f t="shared" si="261"/>
        <v xml:space="preserve">  </v>
      </c>
      <c r="E1076" s="36"/>
      <c r="F1076" s="152"/>
      <c r="G1076" s="173"/>
      <c r="H1076" s="174"/>
      <c r="I1076" s="174"/>
      <c r="J1076" s="175"/>
      <c r="K1076" s="176"/>
      <c r="L1076" s="176"/>
      <c r="M1076" s="176"/>
      <c r="N1076" s="172"/>
    </row>
    <row r="1077" spans="1:14" ht="25.5" x14ac:dyDescent="0.25">
      <c r="A1077" s="27" t="str">
        <f t="shared" si="246"/>
        <v>Program 1207</v>
      </c>
      <c r="B1077" s="28" t="str">
        <f t="shared" si="269"/>
        <v xml:space="preserve"> </v>
      </c>
      <c r="C1077" s="35" t="str">
        <f t="shared" si="260"/>
        <v xml:space="preserve">  </v>
      </c>
      <c r="D1077" s="35" t="str">
        <f t="shared" si="261"/>
        <v xml:space="preserve">  </v>
      </c>
      <c r="E1077" s="158"/>
      <c r="F1077" s="152"/>
      <c r="G1077" s="159" t="s">
        <v>245</v>
      </c>
      <c r="H1077" s="157"/>
      <c r="I1077" s="157"/>
      <c r="J1077" s="160" t="s">
        <v>246</v>
      </c>
      <c r="K1077" s="161">
        <f>SUM(K1078,K1098,K1119,K1126,K1133,K1229,K1154,K1171,K1178,K1185,K1278,K1249,K1267,K1212)</f>
        <v>217027</v>
      </c>
      <c r="L1077" s="161">
        <f t="shared" ref="L1077:M1077" si="276">SUM(L1078,L1098,L1119,L1126,L1133,L1229,L1154,L1171,L1178,L1185,L1278,L1249,L1267,L1212)</f>
        <v>-18923</v>
      </c>
      <c r="M1077" s="161">
        <f t="shared" si="276"/>
        <v>198104</v>
      </c>
    </row>
    <row r="1078" spans="1:14" ht="25.5" x14ac:dyDescent="0.25">
      <c r="B1078" s="28" t="str">
        <f t="shared" si="269"/>
        <v xml:space="preserve"> </v>
      </c>
      <c r="C1078" s="35"/>
      <c r="D1078" s="35"/>
      <c r="E1078" s="162" t="s">
        <v>247</v>
      </c>
      <c r="F1078" s="152"/>
      <c r="G1078" s="181" t="s">
        <v>248</v>
      </c>
      <c r="H1078" s="164"/>
      <c r="I1078" s="164"/>
      <c r="J1078" s="165" t="s">
        <v>249</v>
      </c>
      <c r="K1078" s="182">
        <f>SUM(K1080)</f>
        <v>0</v>
      </c>
      <c r="L1078" s="182">
        <f t="shared" ref="L1078:M1078" si="277">SUM(L1080)</f>
        <v>0</v>
      </c>
      <c r="M1078" s="182">
        <f t="shared" si="277"/>
        <v>0</v>
      </c>
      <c r="N1078" s="172"/>
    </row>
    <row r="1079" spans="1:14" ht="25.5" x14ac:dyDescent="0.25">
      <c r="A1079" s="27">
        <f t="shared" si="246"/>
        <v>11</v>
      </c>
      <c r="B1079" s="28" t="str">
        <f t="shared" si="269"/>
        <v xml:space="preserve"> </v>
      </c>
      <c r="C1079" s="35" t="str">
        <f t="shared" si="260"/>
        <v xml:space="preserve">  </v>
      </c>
      <c r="D1079" s="35" t="str">
        <f t="shared" si="261"/>
        <v xml:space="preserve">  </v>
      </c>
      <c r="E1079" s="167"/>
      <c r="F1079" s="152"/>
      <c r="G1079" s="168">
        <v>11</v>
      </c>
      <c r="H1079" s="169"/>
      <c r="I1079" s="169"/>
      <c r="J1079" s="170" t="s">
        <v>96</v>
      </c>
      <c r="K1079" s="171">
        <f>SUMIF($F1080:$F1097,$G1079,K1080:K1097)</f>
        <v>0</v>
      </c>
      <c r="L1079" s="171">
        <f t="shared" ref="L1079:M1079" si="278">SUMIF($F1080:$F1097,$G1079,L1080:L1097)</f>
        <v>0</v>
      </c>
      <c r="M1079" s="171">
        <f t="shared" si="278"/>
        <v>0</v>
      </c>
      <c r="N1079" s="172"/>
    </row>
    <row r="1080" spans="1:14" x14ac:dyDescent="0.25">
      <c r="A1080" s="27">
        <f t="shared" si="246"/>
        <v>3</v>
      </c>
      <c r="B1080" s="28" t="str">
        <f t="shared" si="269"/>
        <v xml:space="preserve"> </v>
      </c>
      <c r="C1080" s="35" t="str">
        <f t="shared" si="260"/>
        <v xml:space="preserve">  </v>
      </c>
      <c r="D1080" s="35" t="str">
        <f t="shared" si="261"/>
        <v xml:space="preserve">  </v>
      </c>
      <c r="E1080" s="36"/>
      <c r="F1080" s="152"/>
      <c r="G1080" s="173">
        <v>3</v>
      </c>
      <c r="H1080" s="174"/>
      <c r="I1080" s="174"/>
      <c r="J1080" s="175" t="s">
        <v>118</v>
      </c>
      <c r="K1080" s="176">
        <f>SUM(K1081,K1086)</f>
        <v>0</v>
      </c>
      <c r="L1080" s="176">
        <f t="shared" ref="L1080:M1080" si="279">SUM(L1081,L1086)</f>
        <v>0</v>
      </c>
      <c r="M1080" s="176">
        <f t="shared" si="279"/>
        <v>0</v>
      </c>
    </row>
    <row r="1081" spans="1:14" x14ac:dyDescent="0.25">
      <c r="A1081" s="27">
        <f t="shared" si="246"/>
        <v>31</v>
      </c>
      <c r="B1081" s="28" t="str">
        <f t="shared" si="269"/>
        <v xml:space="preserve"> </v>
      </c>
      <c r="C1081" s="35" t="str">
        <f t="shared" si="260"/>
        <v xml:space="preserve">  </v>
      </c>
      <c r="D1081" s="35" t="str">
        <f t="shared" si="261"/>
        <v xml:space="preserve">  </v>
      </c>
      <c r="E1081" s="36"/>
      <c r="F1081" s="152"/>
      <c r="G1081" s="173">
        <v>31</v>
      </c>
      <c r="H1081" s="174"/>
      <c r="I1081" s="174"/>
      <c r="J1081" s="175" t="s">
        <v>119</v>
      </c>
      <c r="K1081" s="176">
        <f>SUM(K1082,K1084)</f>
        <v>0</v>
      </c>
      <c r="L1081" s="176">
        <f t="shared" ref="L1081:M1081" si="280">SUM(L1082,L1084)</f>
        <v>0</v>
      </c>
      <c r="M1081" s="176">
        <f t="shared" si="280"/>
        <v>0</v>
      </c>
    </row>
    <row r="1082" spans="1:14" x14ac:dyDescent="0.25">
      <c r="A1082" s="27">
        <f t="shared" si="246"/>
        <v>311</v>
      </c>
      <c r="B1082" s="28" t="str">
        <f t="shared" si="269"/>
        <v xml:space="preserve"> </v>
      </c>
      <c r="C1082" s="35" t="str">
        <f t="shared" si="260"/>
        <v xml:space="preserve">  </v>
      </c>
      <c r="D1082" s="35" t="str">
        <f t="shared" si="261"/>
        <v xml:space="preserve">  </v>
      </c>
      <c r="E1082" s="36"/>
      <c r="F1082" s="152"/>
      <c r="G1082" s="173">
        <v>311</v>
      </c>
      <c r="H1082" s="174"/>
      <c r="I1082" s="174"/>
      <c r="J1082" s="175" t="s">
        <v>120</v>
      </c>
      <c r="K1082" s="176">
        <f>SUM(K1083)</f>
        <v>0</v>
      </c>
      <c r="L1082" s="176">
        <f t="shared" ref="L1082:M1082" si="281">SUM(L1083)</f>
        <v>0</v>
      </c>
      <c r="M1082" s="176">
        <f t="shared" si="281"/>
        <v>0</v>
      </c>
    </row>
    <row r="1083" spans="1:14" x14ac:dyDescent="0.25">
      <c r="A1083" s="27">
        <f t="shared" si="246"/>
        <v>3111</v>
      </c>
      <c r="B1083" s="28" t="str">
        <f t="shared" si="269"/>
        <v xml:space="preserve"> </v>
      </c>
      <c r="C1083" s="35" t="str">
        <f t="shared" si="260"/>
        <v xml:space="preserve">  </v>
      </c>
      <c r="D1083" s="35" t="str">
        <f t="shared" si="261"/>
        <v xml:space="preserve">  </v>
      </c>
      <c r="E1083" s="36" t="s">
        <v>247</v>
      </c>
      <c r="F1083" s="152">
        <v>11</v>
      </c>
      <c r="G1083" s="173">
        <v>3111</v>
      </c>
      <c r="H1083" s="179"/>
      <c r="I1083" s="179">
        <v>1692</v>
      </c>
      <c r="J1083" s="175" t="s">
        <v>121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x14ac:dyDescent="0.25">
      <c r="A1084" s="27">
        <f t="shared" si="246"/>
        <v>313</v>
      </c>
      <c r="B1084" s="28" t="str">
        <f t="shared" si="269"/>
        <v xml:space="preserve"> </v>
      </c>
      <c r="C1084" s="35" t="str">
        <f t="shared" si="260"/>
        <v xml:space="preserve">  </v>
      </c>
      <c r="D1084" s="35" t="str">
        <f t="shared" si="261"/>
        <v xml:space="preserve">  </v>
      </c>
      <c r="E1084" s="36"/>
      <c r="F1084" s="152"/>
      <c r="G1084" s="173">
        <v>313</v>
      </c>
      <c r="H1084" s="174"/>
      <c r="I1084" s="174"/>
      <c r="J1084" s="175" t="s">
        <v>123</v>
      </c>
      <c r="K1084" s="176">
        <f>SUM(K1085:K1085)</f>
        <v>0</v>
      </c>
      <c r="L1084" s="176">
        <f>SUM(L1085:L1085)</f>
        <v>0</v>
      </c>
      <c r="M1084" s="176">
        <f>SUM(M1085:M1085)</f>
        <v>0</v>
      </c>
    </row>
    <row r="1085" spans="1:14" ht="25.5" x14ac:dyDescent="0.25">
      <c r="A1085" s="27">
        <f t="shared" si="246"/>
        <v>3132</v>
      </c>
      <c r="B1085" s="28" t="str">
        <f t="shared" si="269"/>
        <v xml:space="preserve"> </v>
      </c>
      <c r="C1085" s="35" t="str">
        <f t="shared" si="260"/>
        <v xml:space="preserve">  </v>
      </c>
      <c r="D1085" s="35" t="str">
        <f t="shared" si="261"/>
        <v xml:space="preserve">  </v>
      </c>
      <c r="E1085" s="36" t="s">
        <v>247</v>
      </c>
      <c r="F1085" s="152">
        <v>11</v>
      </c>
      <c r="G1085" s="173">
        <v>3132</v>
      </c>
      <c r="H1085" s="179"/>
      <c r="I1085" s="179">
        <v>1693</v>
      </c>
      <c r="J1085" s="175" t="s">
        <v>124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>G1086</f>
        <v>32</v>
      </c>
      <c r="B1086" s="28" t="str">
        <f t="shared" si="269"/>
        <v xml:space="preserve"> </v>
      </c>
      <c r="C1086" s="35" t="str">
        <f t="shared" si="260"/>
        <v xml:space="preserve">  </v>
      </c>
      <c r="D1086" s="35" t="str">
        <f t="shared" si="261"/>
        <v xml:space="preserve">  </v>
      </c>
      <c r="E1086" s="36"/>
      <c r="F1086" s="152"/>
      <c r="G1086" s="173">
        <v>32</v>
      </c>
      <c r="H1086" s="174"/>
      <c r="I1086" s="174"/>
      <c r="J1086" s="175" t="s">
        <v>125</v>
      </c>
      <c r="K1086" s="176">
        <f>SUM(K1087,K1090,K1092,K1094)</f>
        <v>0</v>
      </c>
      <c r="L1086" s="176">
        <f>SUM(L1087,L1090,L1092,L1094)</f>
        <v>0</v>
      </c>
      <c r="M1086" s="176">
        <f>SUM(M1087,M1090,M1092,M1094)</f>
        <v>0</v>
      </c>
    </row>
    <row r="1087" spans="1:14" x14ac:dyDescent="0.25">
      <c r="A1087" s="27">
        <f t="shared" si="246"/>
        <v>322</v>
      </c>
      <c r="B1087" s="28" t="str">
        <f t="shared" si="269"/>
        <v xml:space="preserve"> </v>
      </c>
      <c r="C1087" s="35" t="str">
        <f t="shared" si="260"/>
        <v xml:space="preserve">  </v>
      </c>
      <c r="D1087" s="35" t="str">
        <f t="shared" si="261"/>
        <v xml:space="preserve">  </v>
      </c>
      <c r="E1087" s="36"/>
      <c r="F1087" s="152"/>
      <c r="G1087" s="173">
        <v>322</v>
      </c>
      <c r="H1087" s="174"/>
      <c r="I1087" s="174"/>
      <c r="J1087" s="175" t="s">
        <v>131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ht="25.5" x14ac:dyDescent="0.25">
      <c r="A1088" s="27">
        <f t="shared" ref="A1088:A1111" si="282">G1088</f>
        <v>3221</v>
      </c>
      <c r="B1088" s="28" t="str">
        <f t="shared" si="269"/>
        <v xml:space="preserve"> </v>
      </c>
      <c r="C1088" s="35" t="str">
        <f t="shared" si="260"/>
        <v xml:space="preserve">  </v>
      </c>
      <c r="D1088" s="35" t="str">
        <f t="shared" si="261"/>
        <v xml:space="preserve">  </v>
      </c>
      <c r="E1088" s="36" t="s">
        <v>247</v>
      </c>
      <c r="F1088" s="152">
        <v>11</v>
      </c>
      <c r="G1088" s="173">
        <v>3221</v>
      </c>
      <c r="H1088" s="179"/>
      <c r="I1088" s="179">
        <v>1694</v>
      </c>
      <c r="J1088" s="175" t="s">
        <v>132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x14ac:dyDescent="0.25">
      <c r="A1089" s="27">
        <f t="shared" si="282"/>
        <v>3222</v>
      </c>
      <c r="B1089" s="28" t="str">
        <f t="shared" si="269"/>
        <v xml:space="preserve"> </v>
      </c>
      <c r="C1089" s="35" t="str">
        <f t="shared" si="260"/>
        <v xml:space="preserve">  </v>
      </c>
      <c r="D1089" s="35" t="str">
        <f t="shared" si="261"/>
        <v xml:space="preserve">  </v>
      </c>
      <c r="E1089" s="36" t="s">
        <v>247</v>
      </c>
      <c r="F1089" s="152">
        <v>11</v>
      </c>
      <c r="G1089" s="173">
        <v>3222</v>
      </c>
      <c r="H1089" s="179"/>
      <c r="I1089" s="179">
        <v>1695</v>
      </c>
      <c r="J1089" s="175" t="s">
        <v>133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>G1090</f>
        <v>323</v>
      </c>
      <c r="B1090" s="28" t="str">
        <f t="shared" si="269"/>
        <v xml:space="preserve"> </v>
      </c>
      <c r="C1090" s="35" t="str">
        <f t="shared" si="260"/>
        <v xml:space="preserve">  </v>
      </c>
      <c r="D1090" s="35" t="str">
        <f t="shared" si="261"/>
        <v xml:space="preserve">  </v>
      </c>
      <c r="E1090" s="36"/>
      <c r="F1090" s="152"/>
      <c r="G1090" s="173">
        <v>323</v>
      </c>
      <c r="H1090" s="174"/>
      <c r="I1090" s="174"/>
      <c r="J1090" s="175" t="s">
        <v>136</v>
      </c>
      <c r="K1090" s="176">
        <f>SUM(K1091:K1091)</f>
        <v>0</v>
      </c>
      <c r="L1090" s="176">
        <f>SUM(L1091:L1091)</f>
        <v>0</v>
      </c>
      <c r="M1090" s="176">
        <f>SUM(M1091:M1091)</f>
        <v>0</v>
      </c>
    </row>
    <row r="1091" spans="1:14" x14ac:dyDescent="0.25">
      <c r="A1091" s="27">
        <f t="shared" si="282"/>
        <v>3237</v>
      </c>
      <c r="B1091" s="28" t="str">
        <f t="shared" si="269"/>
        <v xml:space="preserve"> </v>
      </c>
      <c r="C1091" s="35" t="str">
        <f t="shared" si="260"/>
        <v xml:space="preserve">  </v>
      </c>
      <c r="D1091" s="35" t="str">
        <f t="shared" si="261"/>
        <v xml:space="preserve">  </v>
      </c>
      <c r="E1091" s="36" t="s">
        <v>247</v>
      </c>
      <c r="F1091" s="152">
        <v>11</v>
      </c>
      <c r="G1091" s="173">
        <v>3237</v>
      </c>
      <c r="H1091" s="179"/>
      <c r="I1091" s="179">
        <v>1696</v>
      </c>
      <c r="J1091" s="175" t="s">
        <v>164</v>
      </c>
      <c r="K1091" s="196">
        <v>0</v>
      </c>
      <c r="L1091" s="196">
        <v>0</v>
      </c>
      <c r="M1091" s="180">
        <f>K1091+L1091</f>
        <v>0</v>
      </c>
      <c r="N1091" s="38">
        <v>111</v>
      </c>
    </row>
    <row r="1092" spans="1:14" ht="25.5" x14ac:dyDescent="0.25">
      <c r="A1092" s="27">
        <f t="shared" si="282"/>
        <v>324</v>
      </c>
      <c r="B1092" s="28" t="str">
        <f t="shared" si="269"/>
        <v xml:space="preserve"> </v>
      </c>
      <c r="C1092" s="35" t="str">
        <f t="shared" si="260"/>
        <v xml:space="preserve">  </v>
      </c>
      <c r="D1092" s="35" t="str">
        <f t="shared" si="261"/>
        <v xml:space="preserve">  </v>
      </c>
      <c r="E1092" s="36"/>
      <c r="F1092" s="152"/>
      <c r="G1092" s="173">
        <v>324</v>
      </c>
      <c r="H1092" s="174"/>
      <c r="I1092" s="174"/>
      <c r="J1092" s="175" t="s">
        <v>146</v>
      </c>
      <c r="K1092" s="176">
        <f>SUM(K1093)</f>
        <v>0</v>
      </c>
      <c r="L1092" s="176">
        <f>SUM(L1093)</f>
        <v>0</v>
      </c>
      <c r="M1092" s="176">
        <f>SUM(M1093)</f>
        <v>0</v>
      </c>
    </row>
    <row r="1093" spans="1:14" ht="25.5" x14ac:dyDescent="0.25">
      <c r="A1093" s="27">
        <f t="shared" si="282"/>
        <v>3241</v>
      </c>
      <c r="B1093" s="28" t="str">
        <f t="shared" si="269"/>
        <v xml:space="preserve"> </v>
      </c>
      <c r="C1093" s="35" t="str">
        <f t="shared" si="260"/>
        <v xml:space="preserve">  </v>
      </c>
      <c r="D1093" s="35" t="str">
        <f t="shared" si="261"/>
        <v xml:space="preserve">  </v>
      </c>
      <c r="E1093" s="36" t="s">
        <v>247</v>
      </c>
      <c r="F1093" s="152">
        <v>11</v>
      </c>
      <c r="G1093" s="173">
        <v>3241</v>
      </c>
      <c r="H1093" s="179"/>
      <c r="I1093" s="179">
        <v>1697</v>
      </c>
      <c r="J1093" s="175" t="s">
        <v>146</v>
      </c>
      <c r="K1093" s="196">
        <v>0</v>
      </c>
      <c r="L1093" s="196">
        <v>0</v>
      </c>
      <c r="M1093" s="180">
        <f>K1093+L1093</f>
        <v>0</v>
      </c>
      <c r="N1093" s="38">
        <v>111</v>
      </c>
    </row>
    <row r="1094" spans="1:14" ht="25.5" x14ac:dyDescent="0.25">
      <c r="A1094" s="27">
        <f t="shared" si="282"/>
        <v>329</v>
      </c>
      <c r="B1094" s="28" t="str">
        <f t="shared" si="269"/>
        <v xml:space="preserve"> </v>
      </c>
      <c r="C1094" s="35" t="str">
        <f t="shared" si="260"/>
        <v xml:space="preserve">  </v>
      </c>
      <c r="D1094" s="35" t="str">
        <f t="shared" si="261"/>
        <v xml:space="preserve">  </v>
      </c>
      <c r="E1094" s="36"/>
      <c r="F1094" s="152"/>
      <c r="G1094" s="173">
        <v>329</v>
      </c>
      <c r="H1094" s="174"/>
      <c r="I1094" s="174"/>
      <c r="J1094" s="175" t="s">
        <v>147</v>
      </c>
      <c r="K1094" s="176">
        <f>SUM(K1095:K1096)</f>
        <v>0</v>
      </c>
      <c r="L1094" s="176">
        <f>SUM(L1095:L1096)</f>
        <v>0</v>
      </c>
      <c r="M1094" s="176">
        <f>SUM(M1095:M1096)</f>
        <v>0</v>
      </c>
    </row>
    <row r="1095" spans="1:14" x14ac:dyDescent="0.25">
      <c r="A1095" s="27">
        <f t="shared" si="282"/>
        <v>3293</v>
      </c>
      <c r="B1095" s="28" t="str">
        <f t="shared" si="269"/>
        <v xml:space="preserve"> </v>
      </c>
      <c r="C1095" s="35" t="str">
        <f t="shared" si="260"/>
        <v xml:space="preserve">  </v>
      </c>
      <c r="D1095" s="35" t="str">
        <f t="shared" si="261"/>
        <v xml:space="preserve">  </v>
      </c>
      <c r="E1095" s="36" t="s">
        <v>247</v>
      </c>
      <c r="F1095" s="152">
        <v>11</v>
      </c>
      <c r="G1095" s="173">
        <v>3293</v>
      </c>
      <c r="H1095" s="179"/>
      <c r="I1095" s="179">
        <v>1698</v>
      </c>
      <c r="J1095" s="175" t="s">
        <v>149</v>
      </c>
      <c r="K1095" s="196">
        <v>0</v>
      </c>
      <c r="L1095" s="196">
        <v>0</v>
      </c>
      <c r="M1095" s="180">
        <f>K1095+L1095</f>
        <v>0</v>
      </c>
      <c r="N1095" s="38">
        <v>111</v>
      </c>
    </row>
    <row r="1096" spans="1:14" ht="25.5" x14ac:dyDescent="0.25">
      <c r="A1096" s="27">
        <f t="shared" si="282"/>
        <v>3299</v>
      </c>
      <c r="B1096" s="28" t="str">
        <f t="shared" si="269"/>
        <v xml:space="preserve"> </v>
      </c>
      <c r="C1096" s="35" t="str">
        <f t="shared" si="260"/>
        <v xml:space="preserve">  </v>
      </c>
      <c r="D1096" s="35" t="str">
        <f t="shared" si="261"/>
        <v xml:space="preserve">  </v>
      </c>
      <c r="E1096" s="36" t="s">
        <v>247</v>
      </c>
      <c r="F1096" s="152">
        <v>11</v>
      </c>
      <c r="G1096" s="173">
        <v>3299</v>
      </c>
      <c r="H1096" s="179"/>
      <c r="I1096" s="179">
        <v>1699</v>
      </c>
      <c r="J1096" s="175" t="s">
        <v>147</v>
      </c>
      <c r="K1096" s="196">
        <v>0</v>
      </c>
      <c r="L1096" s="196">
        <v>0</v>
      </c>
      <c r="M1096" s="180">
        <f>K1096+L1096</f>
        <v>0</v>
      </c>
      <c r="N1096" s="38">
        <v>111</v>
      </c>
    </row>
    <row r="1097" spans="1:14" x14ac:dyDescent="0.25">
      <c r="A1097" s="27">
        <f t="shared" si="282"/>
        <v>0</v>
      </c>
      <c r="B1097" s="28" t="str">
        <f t="shared" si="269"/>
        <v xml:space="preserve"> </v>
      </c>
      <c r="C1097" s="35" t="str">
        <f t="shared" si="260"/>
        <v xml:space="preserve">  </v>
      </c>
      <c r="D1097" s="35" t="str">
        <f t="shared" si="261"/>
        <v xml:space="preserve">  </v>
      </c>
      <c r="E1097" s="36"/>
      <c r="F1097" s="152"/>
      <c r="G1097" s="173"/>
      <c r="H1097" s="174"/>
      <c r="I1097" s="174"/>
      <c r="J1097" s="175"/>
      <c r="K1097" s="176"/>
      <c r="L1097" s="176"/>
      <c r="M1097" s="176"/>
    </row>
    <row r="1098" spans="1:14" ht="25.5" x14ac:dyDescent="0.25">
      <c r="B1098" s="28" t="str">
        <f t="shared" si="269"/>
        <v xml:space="preserve"> </v>
      </c>
      <c r="C1098" s="35"/>
      <c r="D1098" s="35"/>
      <c r="E1098" s="162" t="s">
        <v>183</v>
      </c>
      <c r="F1098" s="152"/>
      <c r="G1098" s="199" t="s">
        <v>291</v>
      </c>
      <c r="H1098" s="164"/>
      <c r="I1098" s="164"/>
      <c r="J1098" s="200" t="s">
        <v>292</v>
      </c>
      <c r="K1098" s="182">
        <f>SUM(K1100)</f>
        <v>0</v>
      </c>
      <c r="L1098" s="182">
        <f>SUM(L1100)</f>
        <v>0</v>
      </c>
      <c r="M1098" s="182">
        <f>SUM(M1100)</f>
        <v>0</v>
      </c>
    </row>
    <row r="1099" spans="1:14" ht="25.5" x14ac:dyDescent="0.25">
      <c r="A1099" s="27">
        <f t="shared" si="282"/>
        <v>11</v>
      </c>
      <c r="B1099" s="28" t="str">
        <f t="shared" si="269"/>
        <v xml:space="preserve"> </v>
      </c>
      <c r="C1099" s="35" t="str">
        <f t="shared" si="260"/>
        <v xml:space="preserve">  </v>
      </c>
      <c r="D1099" s="35" t="str">
        <f t="shared" si="261"/>
        <v xml:space="preserve">  </v>
      </c>
      <c r="E1099" s="167"/>
      <c r="F1099" s="152"/>
      <c r="G1099" s="168">
        <v>11</v>
      </c>
      <c r="H1099" s="169"/>
      <c r="I1099" s="169"/>
      <c r="J1099" s="170" t="s">
        <v>96</v>
      </c>
      <c r="K1099" s="171">
        <f>SUMIF($F1100:$F1118,$G1099,K1100:K1118)</f>
        <v>0</v>
      </c>
      <c r="L1099" s="171">
        <f>SUMIF($F1100:$F1118,$G1099,L1100:L1118)</f>
        <v>0</v>
      </c>
      <c r="M1099" s="171">
        <f>SUMIF($F1100:$F1118,$G1099,M1100:M1118)</f>
        <v>0</v>
      </c>
    </row>
    <row r="1100" spans="1:14" x14ac:dyDescent="0.25">
      <c r="A1100" s="27">
        <f t="shared" si="282"/>
        <v>3</v>
      </c>
      <c r="B1100" s="28" t="str">
        <f t="shared" si="269"/>
        <v xml:space="preserve"> </v>
      </c>
      <c r="C1100" s="35" t="str">
        <f t="shared" si="260"/>
        <v xml:space="preserve">  </v>
      </c>
      <c r="D1100" s="35" t="str">
        <f t="shared" si="261"/>
        <v xml:space="preserve">  </v>
      </c>
      <c r="E1100" s="36"/>
      <c r="F1100" s="152"/>
      <c r="G1100" s="173">
        <v>3</v>
      </c>
      <c r="H1100" s="174"/>
      <c r="I1100" s="174"/>
      <c r="J1100" s="175" t="s">
        <v>118</v>
      </c>
      <c r="K1100" s="176">
        <f>SUM(K1101,K1115)</f>
        <v>0</v>
      </c>
      <c r="L1100" s="176">
        <f>SUM(L1101,L1115)</f>
        <v>0</v>
      </c>
      <c r="M1100" s="176">
        <f>SUM(M1101,M1115)</f>
        <v>0</v>
      </c>
    </row>
    <row r="1101" spans="1:14" x14ac:dyDescent="0.25">
      <c r="A1101" s="27">
        <f t="shared" si="282"/>
        <v>32</v>
      </c>
      <c r="B1101" s="28" t="str">
        <f t="shared" si="269"/>
        <v xml:space="preserve"> </v>
      </c>
      <c r="C1101" s="35" t="str">
        <f t="shared" ref="C1101:C1104" si="283">IF(H1101&gt;0,LEFT(E1101,3),"  ")</f>
        <v xml:space="preserve">  </v>
      </c>
      <c r="D1101" s="35" t="str">
        <f t="shared" ref="D1101:D1104" si="284">IF(H1101&gt;0,LEFT(E1101,4),"  ")</f>
        <v xml:space="preserve">  </v>
      </c>
      <c r="E1101" s="36"/>
      <c r="F1101" s="152"/>
      <c r="G1101" s="173">
        <v>32</v>
      </c>
      <c r="H1101" s="174"/>
      <c r="I1101" s="174"/>
      <c r="J1101" s="175" t="s">
        <v>125</v>
      </c>
      <c r="K1101" s="176">
        <f>SUM(K1102,K1104,K1107,K1112)</f>
        <v>0</v>
      </c>
      <c r="L1101" s="176">
        <f>SUM(L1102,L1104,L1107,L1112)</f>
        <v>0</v>
      </c>
      <c r="M1101" s="176">
        <f>SUM(M1102,M1104,M1107,M1112)</f>
        <v>0</v>
      </c>
    </row>
    <row r="1102" spans="1:14" x14ac:dyDescent="0.25">
      <c r="A1102" s="27">
        <f t="shared" si="282"/>
        <v>321</v>
      </c>
      <c r="B1102" s="28" t="str">
        <f t="shared" si="269"/>
        <v xml:space="preserve"> </v>
      </c>
      <c r="C1102" s="35" t="str">
        <f t="shared" si="283"/>
        <v xml:space="preserve">  </v>
      </c>
      <c r="D1102" s="35" t="str">
        <f t="shared" si="284"/>
        <v xml:space="preserve">  </v>
      </c>
      <c r="E1102" s="36"/>
      <c r="F1102" s="152"/>
      <c r="G1102" s="173">
        <v>321</v>
      </c>
      <c r="H1102" s="174"/>
      <c r="I1102" s="174"/>
      <c r="J1102" s="175" t="s">
        <v>126</v>
      </c>
      <c r="K1102" s="176">
        <f>SUM(K1103:K1103)</f>
        <v>0</v>
      </c>
      <c r="L1102" s="176">
        <f>SUM(L1103:L1103)</f>
        <v>0</v>
      </c>
      <c r="M1102" s="176">
        <f>SUM(M1103:M1103)</f>
        <v>0</v>
      </c>
    </row>
    <row r="1103" spans="1:14" x14ac:dyDescent="0.25">
      <c r="A1103" s="27">
        <f t="shared" si="282"/>
        <v>3211</v>
      </c>
      <c r="B1103" s="28" t="str">
        <f t="shared" si="269"/>
        <v xml:space="preserve"> </v>
      </c>
      <c r="C1103" s="35" t="str">
        <f t="shared" si="283"/>
        <v xml:space="preserve">  </v>
      </c>
      <c r="D1103" s="35" t="str">
        <f t="shared" si="284"/>
        <v xml:space="preserve">  </v>
      </c>
      <c r="E1103" s="36" t="s">
        <v>183</v>
      </c>
      <c r="F1103" s="152">
        <v>11</v>
      </c>
      <c r="G1103" s="173">
        <v>3211</v>
      </c>
      <c r="H1103" s="179"/>
      <c r="I1103" s="179">
        <v>1700</v>
      </c>
      <c r="J1103" s="175" t="s">
        <v>127</v>
      </c>
      <c r="K1103" s="196">
        <v>0</v>
      </c>
      <c r="L1103" s="196">
        <v>0</v>
      </c>
      <c r="M1103" s="180">
        <f>K1103+L1103</f>
        <v>0</v>
      </c>
      <c r="N1103" s="38">
        <v>111</v>
      </c>
    </row>
    <row r="1104" spans="1:14" x14ac:dyDescent="0.25">
      <c r="A1104" s="27">
        <f t="shared" si="282"/>
        <v>322</v>
      </c>
      <c r="B1104" s="28" t="str">
        <f t="shared" si="269"/>
        <v xml:space="preserve"> </v>
      </c>
      <c r="C1104" s="35" t="str">
        <f t="shared" si="283"/>
        <v xml:space="preserve">  </v>
      </c>
      <c r="D1104" s="35" t="str">
        <f t="shared" si="284"/>
        <v xml:space="preserve">  </v>
      </c>
      <c r="E1104" s="36"/>
      <c r="F1104" s="152"/>
      <c r="G1104" s="173">
        <v>322</v>
      </c>
      <c r="H1104" s="174"/>
      <c r="I1104" s="174"/>
      <c r="J1104" s="175" t="s">
        <v>131</v>
      </c>
      <c r="K1104" s="176">
        <f>SUM(K1105:K1106)</f>
        <v>0</v>
      </c>
      <c r="L1104" s="176">
        <f>SUM(L1105:L1106)</f>
        <v>0</v>
      </c>
      <c r="M1104" s="176">
        <f>SUM(M1105:M1106)</f>
        <v>0</v>
      </c>
    </row>
    <row r="1105" spans="1:14" ht="25.5" x14ac:dyDescent="0.25">
      <c r="B1105" s="28" t="str">
        <f t="shared" si="269"/>
        <v xml:space="preserve"> </v>
      </c>
      <c r="C1105" s="35"/>
      <c r="D1105" s="35"/>
      <c r="E1105" s="36" t="s">
        <v>183</v>
      </c>
      <c r="F1105" s="152">
        <v>11</v>
      </c>
      <c r="G1105" s="173">
        <v>3221</v>
      </c>
      <c r="H1105" s="179"/>
      <c r="I1105" s="179">
        <v>1701</v>
      </c>
      <c r="J1105" s="175" t="s">
        <v>132</v>
      </c>
      <c r="K1105" s="196">
        <v>0</v>
      </c>
      <c r="L1105" s="196">
        <v>0</v>
      </c>
      <c r="M1105" s="180">
        <f>K1105+L1105</f>
        <v>0</v>
      </c>
      <c r="N1105" s="38">
        <v>111</v>
      </c>
    </row>
    <row r="1106" spans="1:14" x14ac:dyDescent="0.25">
      <c r="A1106" s="27">
        <f t="shared" si="282"/>
        <v>3222</v>
      </c>
      <c r="B1106" s="28" t="str">
        <f t="shared" si="269"/>
        <v xml:space="preserve"> </v>
      </c>
      <c r="C1106" s="35" t="str">
        <f t="shared" ref="C1106:C1111" si="285">IF(H1106&gt;0,LEFT(E1106,3),"  ")</f>
        <v xml:space="preserve">  </v>
      </c>
      <c r="D1106" s="35" t="str">
        <f t="shared" ref="D1106:D1111" si="286">IF(H1106&gt;0,LEFT(E1106,4),"  ")</f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1702</v>
      </c>
      <c r="J1106" s="175" t="s">
        <v>133</v>
      </c>
      <c r="K1106" s="196">
        <v>0</v>
      </c>
      <c r="L1106" s="196">
        <v>0</v>
      </c>
      <c r="M1106" s="180">
        <f>K1106+L1106</f>
        <v>0</v>
      </c>
      <c r="N1106" s="38">
        <v>111</v>
      </c>
    </row>
    <row r="1107" spans="1:14" x14ac:dyDescent="0.25">
      <c r="A1107" s="27">
        <f t="shared" si="282"/>
        <v>323</v>
      </c>
      <c r="B1107" s="28" t="str">
        <f t="shared" si="269"/>
        <v xml:space="preserve"> </v>
      </c>
      <c r="C1107" s="35" t="str">
        <f t="shared" si="285"/>
        <v xml:space="preserve">  </v>
      </c>
      <c r="D1107" s="35" t="str">
        <f t="shared" si="286"/>
        <v xml:space="preserve">  </v>
      </c>
      <c r="E1107" s="36"/>
      <c r="F1107" s="152"/>
      <c r="G1107" s="173">
        <v>323</v>
      </c>
      <c r="H1107" s="174"/>
      <c r="I1107" s="174"/>
      <c r="J1107" s="175" t="s">
        <v>136</v>
      </c>
      <c r="K1107" s="176">
        <f>SUM(K1108:K1111)</f>
        <v>0</v>
      </c>
      <c r="L1107" s="176">
        <f>SUM(L1108:L1111)</f>
        <v>0</v>
      </c>
      <c r="M1107" s="176">
        <f>SUM(M1108:M1111)</f>
        <v>0</v>
      </c>
    </row>
    <row r="1108" spans="1:14" x14ac:dyDescent="0.25">
      <c r="A1108" s="27">
        <f t="shared" si="282"/>
        <v>3231</v>
      </c>
      <c r="B1108" s="28" t="str">
        <f t="shared" si="269"/>
        <v xml:space="preserve"> </v>
      </c>
      <c r="C1108" s="35" t="str">
        <f t="shared" si="285"/>
        <v xml:space="preserve">  </v>
      </c>
      <c r="D1108" s="35" t="str">
        <f t="shared" si="286"/>
        <v xml:space="preserve">  </v>
      </c>
      <c r="E1108" s="36" t="s">
        <v>183</v>
      </c>
      <c r="F1108" s="152">
        <v>11</v>
      </c>
      <c r="G1108" s="173">
        <v>3231</v>
      </c>
      <c r="H1108" s="179"/>
      <c r="I1108" s="179">
        <v>1703</v>
      </c>
      <c r="J1108" s="175" t="s">
        <v>137</v>
      </c>
      <c r="K1108" s="196">
        <v>0</v>
      </c>
      <c r="L1108" s="196">
        <v>0</v>
      </c>
      <c r="M1108" s="180">
        <f>K1108+L1108</f>
        <v>0</v>
      </c>
      <c r="N1108" s="38">
        <v>111</v>
      </c>
    </row>
    <row r="1109" spans="1:14" ht="25.5" x14ac:dyDescent="0.25">
      <c r="A1109" s="27">
        <f t="shared" si="282"/>
        <v>3232</v>
      </c>
      <c r="B1109" s="28" t="str">
        <f t="shared" si="269"/>
        <v xml:space="preserve"> </v>
      </c>
      <c r="C1109" s="35" t="str">
        <f t="shared" si="285"/>
        <v xml:space="preserve">  </v>
      </c>
      <c r="D1109" s="35" t="str">
        <f t="shared" si="286"/>
        <v xml:space="preserve">  </v>
      </c>
      <c r="E1109" s="36" t="s">
        <v>183</v>
      </c>
      <c r="F1109" s="152">
        <v>11</v>
      </c>
      <c r="G1109" s="173">
        <v>3232</v>
      </c>
      <c r="H1109" s="179"/>
      <c r="I1109" s="179">
        <v>1704</v>
      </c>
      <c r="J1109" s="175" t="s">
        <v>138</v>
      </c>
      <c r="K1109" s="196">
        <v>0</v>
      </c>
      <c r="L1109" s="196">
        <v>0</v>
      </c>
      <c r="M1109" s="180">
        <f>K1109+L1109</f>
        <v>0</v>
      </c>
      <c r="N1109" s="38">
        <v>111</v>
      </c>
    </row>
    <row r="1110" spans="1:14" x14ac:dyDescent="0.25">
      <c r="A1110" s="27">
        <f t="shared" si="282"/>
        <v>3237</v>
      </c>
      <c r="B1110" s="28" t="str">
        <f t="shared" si="269"/>
        <v xml:space="preserve"> </v>
      </c>
      <c r="C1110" s="35" t="str">
        <f t="shared" si="285"/>
        <v xml:space="preserve">  </v>
      </c>
      <c r="D1110" s="35" t="str">
        <f t="shared" si="286"/>
        <v xml:space="preserve">  </v>
      </c>
      <c r="E1110" s="36" t="s">
        <v>183</v>
      </c>
      <c r="F1110" s="152">
        <v>11</v>
      </c>
      <c r="G1110" s="173">
        <v>3237</v>
      </c>
      <c r="H1110" s="179"/>
      <c r="I1110" s="179">
        <v>1705</v>
      </c>
      <c r="J1110" s="184" t="s">
        <v>143</v>
      </c>
      <c r="K1110" s="196">
        <v>0</v>
      </c>
      <c r="L1110" s="196">
        <v>0</v>
      </c>
      <c r="M1110" s="180">
        <f>K1110+L1110</f>
        <v>0</v>
      </c>
      <c r="N1110" s="38">
        <v>111</v>
      </c>
    </row>
    <row r="1111" spans="1:14" x14ac:dyDescent="0.25">
      <c r="A1111" s="27">
        <f t="shared" si="282"/>
        <v>3239</v>
      </c>
      <c r="B1111" s="28" t="str">
        <f t="shared" si="269"/>
        <v xml:space="preserve"> </v>
      </c>
      <c r="C1111" s="35" t="str">
        <f t="shared" si="285"/>
        <v xml:space="preserve">  </v>
      </c>
      <c r="D1111" s="35" t="str">
        <f t="shared" si="286"/>
        <v xml:space="preserve">  </v>
      </c>
      <c r="E1111" s="36" t="s">
        <v>183</v>
      </c>
      <c r="F1111" s="152">
        <v>11</v>
      </c>
      <c r="G1111" s="173">
        <v>3239</v>
      </c>
      <c r="H1111" s="179"/>
      <c r="I1111" s="179">
        <v>1706</v>
      </c>
      <c r="J1111" s="175" t="s">
        <v>145</v>
      </c>
      <c r="K1111" s="196">
        <v>0</v>
      </c>
      <c r="L1111" s="196">
        <v>0</v>
      </c>
      <c r="M1111" s="180">
        <f>K1111+L1111</f>
        <v>0</v>
      </c>
      <c r="N1111" s="38">
        <v>111</v>
      </c>
    </row>
    <row r="1112" spans="1:14" ht="25.5" x14ac:dyDescent="0.25">
      <c r="B1112" s="28" t="str">
        <f t="shared" si="269"/>
        <v xml:space="preserve"> </v>
      </c>
      <c r="C1112" s="35"/>
      <c r="D1112" s="35"/>
      <c r="E1112" s="36"/>
      <c r="F1112" s="152"/>
      <c r="G1112" s="173">
        <v>329</v>
      </c>
      <c r="H1112" s="174"/>
      <c r="I1112" s="174"/>
      <c r="J1112" s="175" t="s">
        <v>147</v>
      </c>
      <c r="K1112" s="176">
        <f>SUM(K1113:K1114)</f>
        <v>0</v>
      </c>
      <c r="L1112" s="176">
        <f>SUM(L1113:L1114)</f>
        <v>0</v>
      </c>
      <c r="M1112" s="176">
        <f>SUM(M1113:M1114)</f>
        <v>0</v>
      </c>
    </row>
    <row r="1113" spans="1:14" x14ac:dyDescent="0.25">
      <c r="B1113" s="28" t="str">
        <f t="shared" si="269"/>
        <v xml:space="preserve"> </v>
      </c>
      <c r="C1113" s="35"/>
      <c r="D1113" s="35"/>
      <c r="E1113" s="36" t="s">
        <v>183</v>
      </c>
      <c r="F1113" s="152">
        <v>11</v>
      </c>
      <c r="G1113" s="173">
        <v>3293</v>
      </c>
      <c r="H1113" s="179"/>
      <c r="I1113" s="179">
        <v>1707</v>
      </c>
      <c r="J1113" s="175" t="s">
        <v>149</v>
      </c>
      <c r="K1113" s="196">
        <v>0</v>
      </c>
      <c r="L1113" s="196">
        <v>0</v>
      </c>
      <c r="M1113" s="180">
        <f>K1113+L1113</f>
        <v>0</v>
      </c>
      <c r="N1113" s="38">
        <v>111</v>
      </c>
    </row>
    <row r="1114" spans="1:14" ht="25.5" x14ac:dyDescent="0.25">
      <c r="B1114" s="28" t="str">
        <f t="shared" si="269"/>
        <v xml:space="preserve"> </v>
      </c>
      <c r="C1114" s="35"/>
      <c r="D1114" s="35"/>
      <c r="E1114" s="36" t="s">
        <v>183</v>
      </c>
      <c r="F1114" s="152">
        <v>11</v>
      </c>
      <c r="G1114" s="173">
        <v>3299</v>
      </c>
      <c r="H1114" s="179"/>
      <c r="I1114" s="179">
        <v>1708</v>
      </c>
      <c r="J1114" s="175" t="s">
        <v>147</v>
      </c>
      <c r="K1114" s="196">
        <v>0</v>
      </c>
      <c r="L1114" s="196">
        <v>0</v>
      </c>
      <c r="M1114" s="180">
        <f>K1114+L1114</f>
        <v>0</v>
      </c>
      <c r="N1114" s="38">
        <v>111</v>
      </c>
    </row>
    <row r="1115" spans="1:14" x14ac:dyDescent="0.25">
      <c r="A1115" s="27">
        <f t="shared" ref="A1115:A1158" si="287">G1115</f>
        <v>38</v>
      </c>
      <c r="B1115" s="28" t="str">
        <f t="shared" si="269"/>
        <v xml:space="preserve"> </v>
      </c>
      <c r="C1115" s="35" t="str">
        <f t="shared" ref="C1115:C1158" si="288">IF(H1115&gt;0,LEFT(E1115,3),"  ")</f>
        <v xml:space="preserve">  </v>
      </c>
      <c r="D1115" s="35" t="str">
        <f t="shared" ref="D1115:D1158" si="289">IF(H1115&gt;0,LEFT(E1115,4),"  ")</f>
        <v xml:space="preserve">  </v>
      </c>
      <c r="E1115" s="36"/>
      <c r="F1115" s="152"/>
      <c r="G1115" s="173">
        <v>38</v>
      </c>
      <c r="H1115" s="174"/>
      <c r="I1115" s="174"/>
      <c r="J1115" s="175" t="s">
        <v>165</v>
      </c>
      <c r="K1115" s="176">
        <f t="shared" ref="K1115:M1115" si="290">SUM(K1116)</f>
        <v>0</v>
      </c>
      <c r="L1115" s="176">
        <f t="shared" si="290"/>
        <v>0</v>
      </c>
      <c r="M1115" s="176">
        <f t="shared" si="290"/>
        <v>0</v>
      </c>
    </row>
    <row r="1116" spans="1:14" x14ac:dyDescent="0.25">
      <c r="A1116" s="27">
        <f t="shared" si="287"/>
        <v>381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/>
      <c r="F1116" s="152"/>
      <c r="G1116" s="173">
        <v>381</v>
      </c>
      <c r="H1116" s="174"/>
      <c r="I1116" s="174"/>
      <c r="J1116" s="175" t="s">
        <v>49</v>
      </c>
      <c r="K1116" s="176">
        <f>SUM(K1117:K1117)</f>
        <v>0</v>
      </c>
      <c r="L1116" s="176">
        <f>SUM(L1117:L1117)</f>
        <v>0</v>
      </c>
      <c r="M1116" s="176">
        <f>SUM(M1117:M1117)</f>
        <v>0</v>
      </c>
    </row>
    <row r="1117" spans="1:14" x14ac:dyDescent="0.25">
      <c r="A1117" s="27">
        <f t="shared" si="287"/>
        <v>3811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 t="s">
        <v>183</v>
      </c>
      <c r="F1117" s="152">
        <v>11</v>
      </c>
      <c r="G1117" s="173">
        <v>3811</v>
      </c>
      <c r="H1117" s="179"/>
      <c r="I1117" s="179">
        <v>1709</v>
      </c>
      <c r="J1117" s="175" t="s">
        <v>215</v>
      </c>
      <c r="K1117" s="196">
        <v>0</v>
      </c>
      <c r="L1117" s="196">
        <v>0</v>
      </c>
      <c r="M1117" s="180">
        <f>K1117+L1117</f>
        <v>0</v>
      </c>
      <c r="N1117" s="38">
        <v>111</v>
      </c>
    </row>
    <row r="1118" spans="1:14" x14ac:dyDescent="0.25">
      <c r="A1118" s="27">
        <f t="shared" si="287"/>
        <v>0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/>
      <c r="F1118" s="152"/>
      <c r="G1118" s="173"/>
      <c r="H1118" s="174"/>
      <c r="I1118" s="174"/>
      <c r="J1118" s="175"/>
      <c r="K1118" s="176"/>
      <c r="L1118" s="176"/>
      <c r="M1118" s="176"/>
      <c r="N1118" s="172"/>
    </row>
    <row r="1119" spans="1:14" ht="38.25" x14ac:dyDescent="0.25">
      <c r="A1119" s="27" t="str">
        <f t="shared" si="287"/>
        <v>K 1207 17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162" t="s">
        <v>183</v>
      </c>
      <c r="F1119" s="152"/>
      <c r="G1119" s="181" t="s">
        <v>250</v>
      </c>
      <c r="H1119" s="164"/>
      <c r="I1119" s="164"/>
      <c r="J1119" s="200" t="s">
        <v>251</v>
      </c>
      <c r="K1119" s="182">
        <f>SUM(K1121)</f>
        <v>741</v>
      </c>
      <c r="L1119" s="182">
        <f>SUM(L1121)</f>
        <v>0</v>
      </c>
      <c r="M1119" s="182">
        <f>SUM(M1121)</f>
        <v>741</v>
      </c>
      <c r="N1119" s="172"/>
    </row>
    <row r="1120" spans="1:14" ht="25.5" x14ac:dyDescent="0.25">
      <c r="A1120" s="27">
        <f t="shared" si="287"/>
        <v>11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167"/>
      <c r="F1120" s="152"/>
      <c r="G1120" s="168">
        <v>11</v>
      </c>
      <c r="H1120" s="169"/>
      <c r="I1120" s="169"/>
      <c r="J1120" s="170" t="s">
        <v>96</v>
      </c>
      <c r="K1120" s="171">
        <f t="shared" ref="K1120:M1120" si="291">SUMIF($F1121:$F1125,$G1120,K1121:K1125)</f>
        <v>741</v>
      </c>
      <c r="L1120" s="171">
        <f t="shared" si="291"/>
        <v>0</v>
      </c>
      <c r="M1120" s="171">
        <f t="shared" si="291"/>
        <v>741</v>
      </c>
      <c r="N1120" s="172"/>
    </row>
    <row r="1121" spans="1:14" ht="25.5" x14ac:dyDescent="0.25">
      <c r="A1121" s="27">
        <f t="shared" si="287"/>
        <v>4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/>
      <c r="F1121" s="152"/>
      <c r="G1121" s="173">
        <v>4</v>
      </c>
      <c r="H1121" s="174"/>
      <c r="I1121" s="174"/>
      <c r="J1121" s="175" t="s">
        <v>156</v>
      </c>
      <c r="K1121" s="176">
        <f t="shared" ref="K1121:M1123" si="292">SUM(K1122)</f>
        <v>741</v>
      </c>
      <c r="L1121" s="176">
        <f t="shared" si="292"/>
        <v>0</v>
      </c>
      <c r="M1121" s="176">
        <f t="shared" si="292"/>
        <v>741</v>
      </c>
    </row>
    <row r="1122" spans="1:14" ht="25.5" x14ac:dyDescent="0.25">
      <c r="A1122" s="27">
        <f t="shared" si="287"/>
        <v>42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/>
      <c r="F1122" s="152"/>
      <c r="G1122" s="173">
        <v>42</v>
      </c>
      <c r="H1122" s="174"/>
      <c r="I1122" s="174"/>
      <c r="J1122" s="175" t="s">
        <v>160</v>
      </c>
      <c r="K1122" s="176">
        <f t="shared" si="292"/>
        <v>741</v>
      </c>
      <c r="L1122" s="176">
        <f t="shared" si="292"/>
        <v>0</v>
      </c>
      <c r="M1122" s="176">
        <f t="shared" si="292"/>
        <v>741</v>
      </c>
      <c r="N1122" s="172"/>
    </row>
    <row r="1123" spans="1:14" ht="25.5" x14ac:dyDescent="0.25">
      <c r="A1123" s="27">
        <f t="shared" si="287"/>
        <v>424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424</v>
      </c>
      <c r="H1123" s="174"/>
      <c r="I1123" s="174"/>
      <c r="J1123" s="175" t="s">
        <v>174</v>
      </c>
      <c r="K1123" s="176">
        <f t="shared" si="292"/>
        <v>741</v>
      </c>
      <c r="L1123" s="176">
        <f t="shared" si="292"/>
        <v>0</v>
      </c>
      <c r="M1123" s="176">
        <f t="shared" si="292"/>
        <v>741</v>
      </c>
      <c r="N1123" s="172"/>
    </row>
    <row r="1124" spans="1:14" x14ac:dyDescent="0.25">
      <c r="A1124" s="27">
        <f t="shared" si="287"/>
        <v>4241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11</v>
      </c>
      <c r="G1124" s="173">
        <v>4241</v>
      </c>
      <c r="H1124" s="179"/>
      <c r="I1124" s="179">
        <v>1710</v>
      </c>
      <c r="J1124" s="175" t="s">
        <v>176</v>
      </c>
      <c r="K1124" s="196">
        <v>741</v>
      </c>
      <c r="L1124" s="196">
        <v>0</v>
      </c>
      <c r="M1124" s="180">
        <f>K1124+L1124</f>
        <v>741</v>
      </c>
      <c r="N1124" s="38">
        <v>111</v>
      </c>
    </row>
    <row r="1125" spans="1:14" x14ac:dyDescent="0.25">
      <c r="A1125" s="27">
        <f t="shared" si="287"/>
        <v>0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/>
      <c r="H1125" s="174"/>
      <c r="I1125" s="174"/>
      <c r="J1125" s="175"/>
      <c r="K1125" s="176"/>
      <c r="L1125" s="176"/>
      <c r="M1125" s="176"/>
      <c r="N1125" s="172"/>
    </row>
    <row r="1126" spans="1:14" x14ac:dyDescent="0.25">
      <c r="A1126" s="27" t="str">
        <f t="shared" si="287"/>
        <v>T 1207 10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162" t="s">
        <v>183</v>
      </c>
      <c r="F1126" s="152"/>
      <c r="G1126" s="181" t="s">
        <v>252</v>
      </c>
      <c r="H1126" s="164"/>
      <c r="I1126" s="164"/>
      <c r="J1126" s="165" t="s">
        <v>253</v>
      </c>
      <c r="K1126" s="182">
        <f>SUM(K1128)</f>
        <v>190000</v>
      </c>
      <c r="L1126" s="182">
        <f>SUM(L1128)</f>
        <v>-20000</v>
      </c>
      <c r="M1126" s="182">
        <f>SUM(M1128)</f>
        <v>170000</v>
      </c>
      <c r="N1126" s="172"/>
    </row>
    <row r="1127" spans="1:14" ht="25.5" x14ac:dyDescent="0.25">
      <c r="A1127" s="27">
        <f t="shared" si="287"/>
        <v>11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167"/>
      <c r="F1127" s="152"/>
      <c r="G1127" s="168">
        <v>11</v>
      </c>
      <c r="H1127" s="169"/>
      <c r="I1127" s="169"/>
      <c r="J1127" s="170" t="s">
        <v>96</v>
      </c>
      <c r="K1127" s="171">
        <f t="shared" ref="K1127:M1127" si="293">SUMIF($F1128:$F1132,$G1127,K1128:K1132)</f>
        <v>190000</v>
      </c>
      <c r="L1127" s="171">
        <f t="shared" si="293"/>
        <v>-20000</v>
      </c>
      <c r="M1127" s="171">
        <f t="shared" si="293"/>
        <v>170000</v>
      </c>
      <c r="N1127" s="172"/>
    </row>
    <row r="1128" spans="1:14" x14ac:dyDescent="0.25">
      <c r="A1128" s="27">
        <f t="shared" si="287"/>
        <v>3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36"/>
      <c r="F1128" s="152"/>
      <c r="G1128" s="173">
        <v>3</v>
      </c>
      <c r="H1128" s="174"/>
      <c r="I1128" s="174"/>
      <c r="J1128" s="175" t="s">
        <v>118</v>
      </c>
      <c r="K1128" s="176">
        <f t="shared" ref="K1128:M1130" si="294">SUM(K1129)</f>
        <v>190000</v>
      </c>
      <c r="L1128" s="176">
        <f t="shared" si="294"/>
        <v>-20000</v>
      </c>
      <c r="M1128" s="176">
        <f t="shared" si="294"/>
        <v>170000</v>
      </c>
      <c r="N1128" s="172"/>
    </row>
    <row r="1129" spans="1:14" x14ac:dyDescent="0.25">
      <c r="A1129" s="27">
        <f t="shared" si="287"/>
        <v>32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36"/>
      <c r="F1129" s="152"/>
      <c r="G1129" s="173">
        <v>32</v>
      </c>
      <c r="H1129" s="174"/>
      <c r="I1129" s="174"/>
      <c r="J1129" s="175" t="s">
        <v>125</v>
      </c>
      <c r="K1129" s="176">
        <f t="shared" si="294"/>
        <v>190000</v>
      </c>
      <c r="L1129" s="176">
        <f t="shared" si="294"/>
        <v>-20000</v>
      </c>
      <c r="M1129" s="176">
        <f t="shared" si="294"/>
        <v>170000</v>
      </c>
      <c r="N1129" s="172"/>
    </row>
    <row r="1130" spans="1:14" x14ac:dyDescent="0.25">
      <c r="A1130" s="27">
        <f t="shared" si="287"/>
        <v>322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322</v>
      </c>
      <c r="H1130" s="174"/>
      <c r="I1130" s="174"/>
      <c r="J1130" s="175" t="s">
        <v>131</v>
      </c>
      <c r="K1130" s="176">
        <f t="shared" si="294"/>
        <v>190000</v>
      </c>
      <c r="L1130" s="176">
        <f t="shared" si="294"/>
        <v>-20000</v>
      </c>
      <c r="M1130" s="176">
        <f t="shared" si="294"/>
        <v>170000</v>
      </c>
      <c r="N1130" s="172"/>
    </row>
    <row r="1131" spans="1:14" x14ac:dyDescent="0.25">
      <c r="A1131" s="27">
        <f t="shared" si="287"/>
        <v>3222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 t="s">
        <v>183</v>
      </c>
      <c r="F1131" s="152">
        <v>11</v>
      </c>
      <c r="G1131" s="173">
        <v>3222</v>
      </c>
      <c r="H1131" s="179"/>
      <c r="I1131" s="179">
        <v>1711</v>
      </c>
      <c r="J1131" s="175" t="s">
        <v>133</v>
      </c>
      <c r="K1131" s="196">
        <v>190000</v>
      </c>
      <c r="L1131" s="196">
        <v>-20000</v>
      </c>
      <c r="M1131" s="180">
        <f>K1131+L1131</f>
        <v>170000</v>
      </c>
      <c r="N1131" s="38">
        <v>111</v>
      </c>
    </row>
    <row r="1132" spans="1:14" x14ac:dyDescent="0.25">
      <c r="A1132" s="27">
        <f t="shared" si="287"/>
        <v>0</v>
      </c>
      <c r="B1132" s="28" t="str">
        <f t="shared" si="269"/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/>
      <c r="H1132" s="174"/>
      <c r="I1132" s="174"/>
      <c r="J1132" s="175"/>
      <c r="K1132" s="176"/>
      <c r="L1132" s="176"/>
      <c r="M1132" s="176"/>
      <c r="N1132" s="172"/>
    </row>
    <row r="1133" spans="1:14" x14ac:dyDescent="0.25">
      <c r="A1133" s="27" t="str">
        <f t="shared" si="287"/>
        <v>T 1207 31</v>
      </c>
      <c r="B1133" s="28" t="str">
        <f t="shared" si="269"/>
        <v xml:space="preserve"> </v>
      </c>
      <c r="C1133" s="35" t="str">
        <f t="shared" si="288"/>
        <v xml:space="preserve">  </v>
      </c>
      <c r="D1133" s="35" t="str">
        <f t="shared" si="289"/>
        <v xml:space="preserve">  </v>
      </c>
      <c r="E1133" s="36" t="s">
        <v>183</v>
      </c>
      <c r="F1133" s="201"/>
      <c r="G1133" s="202" t="s">
        <v>286</v>
      </c>
      <c r="H1133" s="203"/>
      <c r="I1133" s="164"/>
      <c r="J1133" s="186" t="s">
        <v>293</v>
      </c>
      <c r="K1133" s="204">
        <f>SUM(K1136)</f>
        <v>0</v>
      </c>
      <c r="L1133" s="205">
        <f>SUM(L1136)</f>
        <v>0</v>
      </c>
      <c r="M1133" s="205">
        <f>SUM(M1136)</f>
        <v>0</v>
      </c>
      <c r="N1133" s="172"/>
    </row>
    <row r="1134" spans="1:14" ht="25.5" x14ac:dyDescent="0.25">
      <c r="A1134" s="27">
        <f t="shared" si="287"/>
        <v>11</v>
      </c>
      <c r="B1134" s="28" t="str">
        <f t="shared" si="269"/>
        <v xml:space="preserve"> </v>
      </c>
      <c r="C1134" s="35" t="str">
        <f t="shared" si="288"/>
        <v xml:space="preserve">  </v>
      </c>
      <c r="D1134" s="35" t="str">
        <f t="shared" si="289"/>
        <v xml:space="preserve">  </v>
      </c>
      <c r="E1134" s="36"/>
      <c r="F1134" s="152"/>
      <c r="G1134" s="206">
        <v>11</v>
      </c>
      <c r="H1134" s="164"/>
      <c r="I1134" s="164"/>
      <c r="J1134" s="170" t="s">
        <v>96</v>
      </c>
      <c r="K1134" s="207">
        <f>SUMIF($F1136:$F1153,$G1134,K1136:K1153)</f>
        <v>0</v>
      </c>
      <c r="L1134" s="207">
        <f>SUMIF($F1136:$F1153,$G1134,L1136:L1153)</f>
        <v>0</v>
      </c>
      <c r="M1134" s="207">
        <f>SUMIF($F1136:$F1153,$G1134,M1136:M1153)</f>
        <v>0</v>
      </c>
      <c r="N1134" s="172"/>
    </row>
    <row r="1135" spans="1:14" ht="25.5" x14ac:dyDescent="0.25">
      <c r="A1135" s="27">
        <f t="shared" si="287"/>
        <v>52</v>
      </c>
      <c r="B1135" s="28" t="str">
        <f t="shared" si="269"/>
        <v xml:space="preserve"> </v>
      </c>
      <c r="C1135" s="35" t="str">
        <f t="shared" si="288"/>
        <v xml:space="preserve">  </v>
      </c>
      <c r="D1135" s="35" t="str">
        <f t="shared" si="289"/>
        <v xml:space="preserve">  </v>
      </c>
      <c r="E1135" s="36"/>
      <c r="F1135" s="152"/>
      <c r="G1135" s="208">
        <v>52</v>
      </c>
      <c r="H1135" s="164"/>
      <c r="I1135" s="164"/>
      <c r="J1135" s="170" t="s">
        <v>99</v>
      </c>
      <c r="K1135" s="207">
        <f>SUMIF($F1136:$F1153,$G1135,K1136:K1153)</f>
        <v>0</v>
      </c>
      <c r="L1135" s="207">
        <f>SUMIF($F1136:$F1153,$G1135,L1136:L1153)</f>
        <v>0</v>
      </c>
      <c r="M1135" s="207">
        <f>SUMIF($F1136:$F1153,$G1135,M1136:M1153)</f>
        <v>0</v>
      </c>
      <c r="N1135" s="172"/>
    </row>
    <row r="1136" spans="1:14" x14ac:dyDescent="0.25">
      <c r="A1136" s="27">
        <f t="shared" si="287"/>
        <v>3</v>
      </c>
      <c r="B1136" s="28" t="str">
        <f t="shared" si="269"/>
        <v xml:space="preserve"> </v>
      </c>
      <c r="C1136" s="35" t="str">
        <f t="shared" si="288"/>
        <v xml:space="preserve">  </v>
      </c>
      <c r="D1136" s="35" t="str">
        <f t="shared" si="289"/>
        <v xml:space="preserve">  </v>
      </c>
      <c r="E1136" s="36"/>
      <c r="F1136" s="152"/>
      <c r="G1136" s="173">
        <v>3</v>
      </c>
      <c r="H1136" s="174"/>
      <c r="I1136" s="174"/>
      <c r="J1136" s="175" t="s">
        <v>118</v>
      </c>
      <c r="K1136" s="204">
        <f>SUM(K1137,K1144)</f>
        <v>0</v>
      </c>
      <c r="L1136" s="204">
        <f>SUM(L1137,L1144)</f>
        <v>0</v>
      </c>
      <c r="M1136" s="204">
        <f>SUM(M1137,M1144)</f>
        <v>0</v>
      </c>
      <c r="N1136" s="172"/>
    </row>
    <row r="1137" spans="1:14" x14ac:dyDescent="0.25">
      <c r="A1137" s="27">
        <f t="shared" si="287"/>
        <v>31</v>
      </c>
      <c r="B1137" s="28" t="str">
        <f t="shared" si="269"/>
        <v xml:space="preserve"> </v>
      </c>
      <c r="C1137" s="35" t="str">
        <f t="shared" si="288"/>
        <v xml:space="preserve">  </v>
      </c>
      <c r="D1137" s="35" t="str">
        <f t="shared" si="289"/>
        <v xml:space="preserve">  </v>
      </c>
      <c r="E1137" s="36"/>
      <c r="F1137" s="152"/>
      <c r="G1137" s="173">
        <v>31</v>
      </c>
      <c r="H1137" s="174"/>
      <c r="I1137" s="174"/>
      <c r="J1137" s="175" t="s">
        <v>119</v>
      </c>
      <c r="K1137" s="204">
        <f>SUM(K1138,K1140,K1142)</f>
        <v>0</v>
      </c>
      <c r="L1137" s="204">
        <f>SUM(L1138,L1140,L1142)</f>
        <v>0</v>
      </c>
      <c r="M1137" s="204">
        <f>SUM(M1138,M1140,M1142)</f>
        <v>0</v>
      </c>
      <c r="N1137" s="172"/>
    </row>
    <row r="1138" spans="1:14" x14ac:dyDescent="0.25">
      <c r="B1138" s="28" t="str">
        <f t="shared" si="269"/>
        <v xml:space="preserve"> </v>
      </c>
      <c r="C1138" s="35"/>
      <c r="D1138" s="35"/>
      <c r="E1138" s="36"/>
      <c r="F1138" s="152"/>
      <c r="G1138" s="173">
        <v>311</v>
      </c>
      <c r="H1138" s="174"/>
      <c r="I1138" s="174"/>
      <c r="J1138" s="175" t="s">
        <v>120</v>
      </c>
      <c r="K1138" s="204">
        <f>SUM(K1139:K1139)</f>
        <v>0</v>
      </c>
      <c r="L1138" s="204">
        <f>SUM(L1139:L1139)</f>
        <v>0</v>
      </c>
      <c r="M1138" s="204">
        <f>SUM(M1139:M1139)</f>
        <v>0</v>
      </c>
      <c r="N1138" s="209"/>
    </row>
    <row r="1139" spans="1:14" x14ac:dyDescent="0.25">
      <c r="A1139" s="27">
        <f t="shared" si="287"/>
        <v>3111</v>
      </c>
      <c r="B1139" s="28" t="str">
        <f t="shared" si="269"/>
        <v xml:space="preserve"> </v>
      </c>
      <c r="C1139" s="35" t="str">
        <f t="shared" si="288"/>
        <v xml:space="preserve">  </v>
      </c>
      <c r="D1139" s="35" t="str">
        <f t="shared" si="289"/>
        <v xml:space="preserve">  </v>
      </c>
      <c r="E1139" s="36" t="s">
        <v>183</v>
      </c>
      <c r="F1139" s="152">
        <v>52</v>
      </c>
      <c r="G1139" s="173">
        <v>3111</v>
      </c>
      <c r="H1139" s="174"/>
      <c r="I1139" s="179">
        <v>1712</v>
      </c>
      <c r="J1139" s="175" t="s">
        <v>121</v>
      </c>
      <c r="K1139" s="196">
        <v>0</v>
      </c>
      <c r="L1139" s="196">
        <v>0</v>
      </c>
      <c r="M1139" s="210">
        <f>K1139+L1139</f>
        <v>0</v>
      </c>
      <c r="N1139" s="211">
        <v>526</v>
      </c>
    </row>
    <row r="1140" spans="1:14" x14ac:dyDescent="0.25">
      <c r="A1140" s="27">
        <f t="shared" si="287"/>
        <v>312</v>
      </c>
      <c r="B1140" s="28" t="str">
        <f t="shared" si="269"/>
        <v xml:space="preserve"> </v>
      </c>
      <c r="C1140" s="35" t="str">
        <f t="shared" si="288"/>
        <v xml:space="preserve">  </v>
      </c>
      <c r="D1140" s="35" t="str">
        <f t="shared" si="289"/>
        <v xml:space="preserve">  </v>
      </c>
      <c r="E1140" s="36"/>
      <c r="F1140" s="152"/>
      <c r="G1140" s="173">
        <v>312</v>
      </c>
      <c r="H1140" s="174"/>
      <c r="I1140" s="174"/>
      <c r="J1140" s="175" t="s">
        <v>122</v>
      </c>
      <c r="K1140" s="204">
        <f>SUM(K1141)</f>
        <v>0</v>
      </c>
      <c r="L1140" s="204">
        <f>SUM(L1141)</f>
        <v>0</v>
      </c>
      <c r="M1140" s="204">
        <f>SUM(M1141)</f>
        <v>0</v>
      </c>
      <c r="N1140" s="172"/>
    </row>
    <row r="1141" spans="1:14" x14ac:dyDescent="0.25">
      <c r="A1141" s="27">
        <f t="shared" si="287"/>
        <v>3121</v>
      </c>
      <c r="B1141" s="28" t="str">
        <f t="shared" si="269"/>
        <v xml:space="preserve"> </v>
      </c>
      <c r="C1141" s="35" t="str">
        <f t="shared" si="288"/>
        <v xml:space="preserve">  </v>
      </c>
      <c r="D1141" s="35" t="str">
        <f t="shared" si="289"/>
        <v xml:space="preserve">  </v>
      </c>
      <c r="E1141" s="36" t="s">
        <v>183</v>
      </c>
      <c r="F1141" s="152">
        <v>52</v>
      </c>
      <c r="G1141" s="173">
        <v>3121</v>
      </c>
      <c r="H1141" s="174"/>
      <c r="I1141" s="179">
        <v>1713</v>
      </c>
      <c r="J1141" s="175" t="s">
        <v>122</v>
      </c>
      <c r="K1141" s="196">
        <v>0</v>
      </c>
      <c r="L1141" s="196">
        <v>0</v>
      </c>
      <c r="M1141" s="210">
        <f>K1141+L1141</f>
        <v>0</v>
      </c>
      <c r="N1141" s="211">
        <v>526</v>
      </c>
    </row>
    <row r="1142" spans="1:14" x14ac:dyDescent="0.25">
      <c r="A1142" s="27">
        <f t="shared" si="287"/>
        <v>313</v>
      </c>
      <c r="B1142" s="28" t="str">
        <f t="shared" si="269"/>
        <v xml:space="preserve"> </v>
      </c>
      <c r="C1142" s="35" t="str">
        <f t="shared" si="288"/>
        <v xml:space="preserve">  </v>
      </c>
      <c r="D1142" s="35" t="str">
        <f t="shared" si="289"/>
        <v xml:space="preserve">  </v>
      </c>
      <c r="E1142" s="36"/>
      <c r="F1142" s="152"/>
      <c r="G1142" s="173">
        <v>313</v>
      </c>
      <c r="H1142" s="174"/>
      <c r="I1142" s="174"/>
      <c r="J1142" s="175" t="s">
        <v>123</v>
      </c>
      <c r="K1142" s="204">
        <f>SUM(K1143:K1143)</f>
        <v>0</v>
      </c>
      <c r="L1142" s="204">
        <f>SUM(L1143:L1143)</f>
        <v>0</v>
      </c>
      <c r="M1142" s="204">
        <f>SUM(M1143:M1143)</f>
        <v>0</v>
      </c>
      <c r="N1142" s="172"/>
    </row>
    <row r="1143" spans="1:14" ht="25.5" x14ac:dyDescent="0.25">
      <c r="A1143" s="27">
        <f t="shared" si="287"/>
        <v>3132</v>
      </c>
      <c r="B1143" s="28" t="str">
        <f t="shared" si="269"/>
        <v xml:space="preserve"> </v>
      </c>
      <c r="C1143" s="35" t="str">
        <f t="shared" si="288"/>
        <v xml:space="preserve">  </v>
      </c>
      <c r="D1143" s="35" t="str">
        <f t="shared" si="289"/>
        <v xml:space="preserve">  </v>
      </c>
      <c r="E1143" s="36" t="s">
        <v>183</v>
      </c>
      <c r="F1143" s="152">
        <v>52</v>
      </c>
      <c r="G1143" s="173">
        <v>3132</v>
      </c>
      <c r="H1143" s="174"/>
      <c r="I1143" s="179">
        <v>1714</v>
      </c>
      <c r="J1143" s="175" t="s">
        <v>124</v>
      </c>
      <c r="K1143" s="196">
        <v>0</v>
      </c>
      <c r="L1143" s="196">
        <v>0</v>
      </c>
      <c r="M1143" s="210">
        <f>K1143+L1143</f>
        <v>0</v>
      </c>
      <c r="N1143" s="211">
        <v>526</v>
      </c>
    </row>
    <row r="1144" spans="1:14" x14ac:dyDescent="0.25">
      <c r="A1144" s="27">
        <f t="shared" si="287"/>
        <v>32</v>
      </c>
      <c r="B1144" s="28" t="str">
        <f t="shared" si="269"/>
        <v xml:space="preserve"> </v>
      </c>
      <c r="C1144" s="35" t="str">
        <f t="shared" si="288"/>
        <v xml:space="preserve">  </v>
      </c>
      <c r="D1144" s="35" t="str">
        <f t="shared" si="289"/>
        <v xml:space="preserve">  </v>
      </c>
      <c r="E1144" s="36"/>
      <c r="F1144" s="152"/>
      <c r="G1144" s="173">
        <v>32</v>
      </c>
      <c r="H1144" s="174"/>
      <c r="I1144" s="174"/>
      <c r="J1144" s="175" t="s">
        <v>125</v>
      </c>
      <c r="K1144" s="204">
        <f>SUM(K1145,K1149,K1151)</f>
        <v>0</v>
      </c>
      <c r="L1144" s="204">
        <f>SUM(L1145,L1149,L1151)</f>
        <v>0</v>
      </c>
      <c r="M1144" s="204">
        <f>SUM(M1145,M1149,M1151)</f>
        <v>0</v>
      </c>
    </row>
    <row r="1145" spans="1:14" x14ac:dyDescent="0.25">
      <c r="A1145" s="27">
        <f t="shared" si="287"/>
        <v>321</v>
      </c>
      <c r="B1145" s="28" t="str">
        <f t="shared" si="269"/>
        <v xml:space="preserve"> </v>
      </c>
      <c r="C1145" s="35" t="str">
        <f t="shared" si="288"/>
        <v xml:space="preserve">  </v>
      </c>
      <c r="D1145" s="35" t="str">
        <f t="shared" si="289"/>
        <v xml:space="preserve">  </v>
      </c>
      <c r="E1145" s="36"/>
      <c r="F1145" s="152"/>
      <c r="G1145" s="173">
        <v>321</v>
      </c>
      <c r="H1145" s="174"/>
      <c r="I1145" s="174"/>
      <c r="J1145" s="175" t="s">
        <v>126</v>
      </c>
      <c r="K1145" s="204">
        <f>SUM(K1146:K1148)</f>
        <v>0</v>
      </c>
      <c r="L1145" s="204">
        <f t="shared" ref="L1145:M1145" si="295">SUM(L1146:L1148)</f>
        <v>0</v>
      </c>
      <c r="M1145" s="204">
        <f t="shared" si="295"/>
        <v>0</v>
      </c>
    </row>
    <row r="1146" spans="1:14" x14ac:dyDescent="0.25">
      <c r="A1146" s="27">
        <f t="shared" si="287"/>
        <v>3211</v>
      </c>
      <c r="B1146" s="28" t="str">
        <f t="shared" si="269"/>
        <v xml:space="preserve"> </v>
      </c>
      <c r="C1146" s="35" t="str">
        <f t="shared" si="288"/>
        <v xml:space="preserve">  </v>
      </c>
      <c r="D1146" s="35" t="str">
        <f t="shared" si="289"/>
        <v xml:space="preserve">  </v>
      </c>
      <c r="E1146" s="36" t="s">
        <v>183</v>
      </c>
      <c r="F1146" s="152">
        <v>52</v>
      </c>
      <c r="G1146" s="173">
        <v>3211</v>
      </c>
      <c r="H1146" s="174"/>
      <c r="I1146" s="179">
        <v>1715</v>
      </c>
      <c r="J1146" s="175" t="s">
        <v>127</v>
      </c>
      <c r="K1146" s="196">
        <v>0</v>
      </c>
      <c r="L1146" s="196">
        <v>0</v>
      </c>
      <c r="M1146" s="210">
        <f>K1146+L1146</f>
        <v>0</v>
      </c>
      <c r="N1146" s="211">
        <v>526</v>
      </c>
    </row>
    <row r="1147" spans="1:14" ht="25.5" x14ac:dyDescent="0.25">
      <c r="A1147" s="27">
        <f t="shared" si="287"/>
        <v>3212</v>
      </c>
      <c r="B1147" s="28" t="str">
        <f t="shared" si="269"/>
        <v xml:space="preserve"> </v>
      </c>
      <c r="C1147" s="35" t="str">
        <f t="shared" si="288"/>
        <v xml:space="preserve">  </v>
      </c>
      <c r="D1147" s="35" t="str">
        <f t="shared" si="289"/>
        <v xml:space="preserve">  </v>
      </c>
      <c r="E1147" s="36" t="s">
        <v>183</v>
      </c>
      <c r="F1147" s="152">
        <v>52</v>
      </c>
      <c r="G1147" s="173">
        <v>3212</v>
      </c>
      <c r="H1147" s="174"/>
      <c r="I1147" s="179">
        <v>1716</v>
      </c>
      <c r="J1147" s="175" t="s">
        <v>128</v>
      </c>
      <c r="K1147" s="196">
        <v>0</v>
      </c>
      <c r="L1147" s="196">
        <v>0</v>
      </c>
      <c r="M1147" s="210">
        <f>K1147+L1147</f>
        <v>0</v>
      </c>
      <c r="N1147" s="211">
        <v>526</v>
      </c>
    </row>
    <row r="1148" spans="1:14" s="233" customFormat="1" ht="25.5" x14ac:dyDescent="0.25">
      <c r="A1148" s="234"/>
      <c r="B1148" s="235"/>
      <c r="C1148" s="236"/>
      <c r="D1148" s="236"/>
      <c r="E1148" s="244" t="s">
        <v>183</v>
      </c>
      <c r="F1148" s="245">
        <v>11</v>
      </c>
      <c r="G1148" s="243">
        <v>3212</v>
      </c>
      <c r="H1148" s="246"/>
      <c r="I1148" s="179">
        <v>2118</v>
      </c>
      <c r="J1148" s="242" t="s">
        <v>128</v>
      </c>
      <c r="K1148" s="196">
        <v>0</v>
      </c>
      <c r="L1148" s="196">
        <v>0</v>
      </c>
      <c r="M1148" s="210">
        <f>K1148+L1148</f>
        <v>0</v>
      </c>
      <c r="N1148" s="247">
        <v>111</v>
      </c>
    </row>
    <row r="1149" spans="1:14" x14ac:dyDescent="0.25">
      <c r="A1149" s="27">
        <f t="shared" si="287"/>
        <v>323</v>
      </c>
      <c r="B1149" s="28" t="str">
        <f t="shared" si="269"/>
        <v xml:space="preserve"> </v>
      </c>
      <c r="C1149" s="35" t="str">
        <f t="shared" si="288"/>
        <v xml:space="preserve">  </v>
      </c>
      <c r="D1149" s="35" t="str">
        <f t="shared" si="289"/>
        <v xml:space="preserve">  </v>
      </c>
      <c r="E1149" s="36"/>
      <c r="F1149" s="152"/>
      <c r="G1149" s="173">
        <v>323</v>
      </c>
      <c r="H1149" s="174"/>
      <c r="I1149" s="174"/>
      <c r="J1149" s="175" t="s">
        <v>136</v>
      </c>
      <c r="K1149" s="204">
        <f>SUM(K1150:K1150)</f>
        <v>0</v>
      </c>
      <c r="L1149" s="204">
        <f>SUM(L1150:L1150)</f>
        <v>0</v>
      </c>
      <c r="M1149" s="204">
        <f>SUM(M1150:M1150)</f>
        <v>0</v>
      </c>
      <c r="N1149" s="172"/>
    </row>
    <row r="1150" spans="1:14" x14ac:dyDescent="0.25">
      <c r="A1150" s="27">
        <f t="shared" si="287"/>
        <v>3237</v>
      </c>
      <c r="B1150" s="28" t="str">
        <f t="shared" si="269"/>
        <v xml:space="preserve"> </v>
      </c>
      <c r="C1150" s="35" t="str">
        <f t="shared" si="288"/>
        <v xml:space="preserve">  </v>
      </c>
      <c r="D1150" s="35" t="str">
        <f t="shared" si="289"/>
        <v xml:space="preserve">  </v>
      </c>
      <c r="E1150" s="36" t="s">
        <v>183</v>
      </c>
      <c r="F1150" s="152">
        <v>52</v>
      </c>
      <c r="G1150" s="173">
        <v>3237</v>
      </c>
      <c r="H1150" s="174"/>
      <c r="I1150" s="179">
        <v>1717</v>
      </c>
      <c r="J1150" s="175" t="s">
        <v>164</v>
      </c>
      <c r="K1150" s="196">
        <v>0</v>
      </c>
      <c r="L1150" s="196">
        <v>0</v>
      </c>
      <c r="M1150" s="210">
        <f>K1150+L1150</f>
        <v>0</v>
      </c>
      <c r="N1150" s="211">
        <v>526</v>
      </c>
    </row>
    <row r="1151" spans="1:14" ht="25.5" x14ac:dyDescent="0.25">
      <c r="A1151" s="27">
        <f t="shared" si="287"/>
        <v>329</v>
      </c>
      <c r="B1151" s="28" t="str">
        <f t="shared" si="269"/>
        <v xml:space="preserve"> </v>
      </c>
      <c r="C1151" s="35" t="str">
        <f t="shared" si="288"/>
        <v xml:space="preserve">  </v>
      </c>
      <c r="D1151" s="35" t="str">
        <f t="shared" si="289"/>
        <v xml:space="preserve">  </v>
      </c>
      <c r="E1151" s="36"/>
      <c r="F1151" s="152"/>
      <c r="G1151" s="173">
        <v>329</v>
      </c>
      <c r="H1151" s="174"/>
      <c r="I1151" s="174"/>
      <c r="J1151" s="175" t="s">
        <v>147</v>
      </c>
      <c r="K1151" s="204">
        <f>SUM(K1152:K1152)</f>
        <v>0</v>
      </c>
      <c r="L1151" s="204">
        <f>SUM(L1152:L1152)</f>
        <v>0</v>
      </c>
      <c r="M1151" s="204">
        <f>SUM(M1152:M1152)</f>
        <v>0</v>
      </c>
    </row>
    <row r="1152" spans="1:14" x14ac:dyDescent="0.25">
      <c r="A1152" s="27">
        <f t="shared" si="287"/>
        <v>3293</v>
      </c>
      <c r="B1152" s="28" t="str">
        <f t="shared" si="269"/>
        <v xml:space="preserve"> </v>
      </c>
      <c r="C1152" s="35" t="str">
        <f t="shared" si="288"/>
        <v xml:space="preserve">  </v>
      </c>
      <c r="D1152" s="35" t="str">
        <f t="shared" si="289"/>
        <v xml:space="preserve">  </v>
      </c>
      <c r="E1152" s="36" t="s">
        <v>183</v>
      </c>
      <c r="F1152" s="152">
        <v>52</v>
      </c>
      <c r="G1152" s="173">
        <v>3293</v>
      </c>
      <c r="H1152" s="174"/>
      <c r="I1152" s="179">
        <v>1718</v>
      </c>
      <c r="J1152" s="175" t="s">
        <v>149</v>
      </c>
      <c r="K1152" s="196">
        <v>0</v>
      </c>
      <c r="L1152" s="196">
        <v>0</v>
      </c>
      <c r="M1152" s="210">
        <f>K1152+L1152</f>
        <v>0</v>
      </c>
      <c r="N1152" s="211">
        <v>526</v>
      </c>
    </row>
    <row r="1153" spans="1:14" x14ac:dyDescent="0.25">
      <c r="A1153" s="27">
        <f t="shared" si="287"/>
        <v>0</v>
      </c>
      <c r="B1153" s="28" t="str">
        <f t="shared" si="269"/>
        <v xml:space="preserve"> </v>
      </c>
      <c r="C1153" s="35" t="str">
        <f t="shared" si="288"/>
        <v xml:space="preserve">  </v>
      </c>
      <c r="D1153" s="35" t="str">
        <f t="shared" si="289"/>
        <v xml:space="preserve">  </v>
      </c>
      <c r="E1153" s="36"/>
      <c r="F1153" s="152"/>
      <c r="G1153" s="173"/>
      <c r="H1153" s="174"/>
      <c r="I1153" s="174"/>
      <c r="J1153" s="175"/>
      <c r="K1153" s="176"/>
      <c r="L1153" s="176"/>
      <c r="M1153" s="176"/>
      <c r="N1153" s="172"/>
    </row>
    <row r="1154" spans="1:14" x14ac:dyDescent="0.25">
      <c r="A1154" s="27" t="str">
        <f t="shared" si="287"/>
        <v>T 1207 29</v>
      </c>
      <c r="B1154" s="28" t="str">
        <f t="shared" si="269"/>
        <v xml:space="preserve"> </v>
      </c>
      <c r="C1154" s="35" t="str">
        <f t="shared" si="288"/>
        <v xml:space="preserve">  </v>
      </c>
      <c r="D1154" s="35" t="str">
        <f t="shared" si="289"/>
        <v xml:space="preserve">  </v>
      </c>
      <c r="E1154" s="212" t="s">
        <v>183</v>
      </c>
      <c r="F1154" s="152"/>
      <c r="G1154" s="163" t="s">
        <v>270</v>
      </c>
      <c r="H1154" s="164"/>
      <c r="I1154" s="164"/>
      <c r="J1154" s="200" t="s">
        <v>268</v>
      </c>
      <c r="K1154" s="182">
        <f>SUM(K1156)</f>
        <v>0</v>
      </c>
      <c r="L1154" s="182">
        <f t="shared" ref="L1154:M1154" si="296">SUM(L1156)</f>
        <v>0</v>
      </c>
      <c r="M1154" s="182">
        <f t="shared" si="296"/>
        <v>0</v>
      </c>
    </row>
    <row r="1155" spans="1:14" ht="25.5" x14ac:dyDescent="0.25">
      <c r="A1155" s="27">
        <f t="shared" si="287"/>
        <v>11</v>
      </c>
      <c r="B1155" s="28" t="str">
        <f t="shared" si="269"/>
        <v xml:space="preserve"> </v>
      </c>
      <c r="C1155" s="35" t="str">
        <f t="shared" si="288"/>
        <v xml:space="preserve">  </v>
      </c>
      <c r="D1155" s="35" t="str">
        <f t="shared" si="289"/>
        <v xml:space="preserve">  </v>
      </c>
      <c r="E1155" s="167"/>
      <c r="F1155" s="152"/>
      <c r="G1155" s="168">
        <v>11</v>
      </c>
      <c r="H1155" s="169"/>
      <c r="I1155" s="169"/>
      <c r="J1155" s="170" t="s">
        <v>96</v>
      </c>
      <c r="K1155" s="171">
        <f>SUMIF($F1156:$F1170,$G1155,K1156:K1170)</f>
        <v>0</v>
      </c>
      <c r="L1155" s="171">
        <f t="shared" ref="L1155:M1155" si="297">SUMIF($F1156:$F1170,$G1155,L1156:L1170)</f>
        <v>0</v>
      </c>
      <c r="M1155" s="171">
        <f t="shared" si="297"/>
        <v>0</v>
      </c>
      <c r="N1155" s="172"/>
    </row>
    <row r="1156" spans="1:14" x14ac:dyDescent="0.25">
      <c r="A1156" s="27">
        <f t="shared" si="287"/>
        <v>3</v>
      </c>
      <c r="B1156" s="28" t="str">
        <f t="shared" si="269"/>
        <v xml:space="preserve"> </v>
      </c>
      <c r="C1156" s="35" t="str">
        <f t="shared" si="288"/>
        <v xml:space="preserve">  </v>
      </c>
      <c r="D1156" s="35" t="str">
        <f t="shared" si="289"/>
        <v xml:space="preserve">  </v>
      </c>
      <c r="E1156" s="36"/>
      <c r="F1156" s="152"/>
      <c r="G1156" s="173">
        <v>3</v>
      </c>
      <c r="H1156" s="174"/>
      <c r="I1156" s="174"/>
      <c r="J1156" s="175" t="s">
        <v>118</v>
      </c>
      <c r="K1156" s="176">
        <f>SUM(K1157,K1164)</f>
        <v>0</v>
      </c>
      <c r="L1156" s="176">
        <f t="shared" ref="L1156:M1156" si="298">SUM(L1157,L1164)</f>
        <v>0</v>
      </c>
      <c r="M1156" s="176">
        <f t="shared" si="298"/>
        <v>0</v>
      </c>
    </row>
    <row r="1157" spans="1:14" x14ac:dyDescent="0.25">
      <c r="A1157" s="27">
        <f t="shared" si="287"/>
        <v>31</v>
      </c>
      <c r="B1157" s="28" t="str">
        <f t="shared" si="269"/>
        <v xml:space="preserve"> </v>
      </c>
      <c r="C1157" s="35" t="str">
        <f t="shared" si="288"/>
        <v xml:space="preserve">  </v>
      </c>
      <c r="D1157" s="35" t="str">
        <f t="shared" si="289"/>
        <v xml:space="preserve">  </v>
      </c>
      <c r="E1157" s="36"/>
      <c r="F1157" s="152"/>
      <c r="G1157" s="173">
        <v>31</v>
      </c>
      <c r="H1157" s="174"/>
      <c r="I1157" s="174"/>
      <c r="J1157" s="175" t="s">
        <v>119</v>
      </c>
      <c r="K1157" s="176">
        <f>SUM(K1158,K1160,K1162)</f>
        <v>0</v>
      </c>
      <c r="L1157" s="176">
        <f t="shared" ref="L1157:M1157" si="299">SUM(L1158,L1160,L1162)</f>
        <v>0</v>
      </c>
      <c r="M1157" s="176">
        <f t="shared" si="299"/>
        <v>0</v>
      </c>
    </row>
    <row r="1158" spans="1:14" x14ac:dyDescent="0.25">
      <c r="A1158" s="27">
        <f t="shared" si="287"/>
        <v>311</v>
      </c>
      <c r="B1158" s="28" t="str">
        <f t="shared" ref="B1158:B1237" si="300">IF(H1158&gt;0,F1158," ")</f>
        <v xml:space="preserve"> </v>
      </c>
      <c r="C1158" s="35" t="str">
        <f t="shared" si="288"/>
        <v xml:space="preserve">  </v>
      </c>
      <c r="D1158" s="35" t="str">
        <f t="shared" si="289"/>
        <v xml:space="preserve">  </v>
      </c>
      <c r="E1158" s="36"/>
      <c r="F1158" s="152"/>
      <c r="G1158" s="173">
        <v>311</v>
      </c>
      <c r="H1158" s="174"/>
      <c r="I1158" s="174"/>
      <c r="J1158" s="175" t="s">
        <v>120</v>
      </c>
      <c r="K1158" s="176">
        <f>SUM(K1159:K1159)</f>
        <v>0</v>
      </c>
      <c r="L1158" s="176">
        <f t="shared" ref="L1158:M1158" si="301">SUM(L1159:L1159)</f>
        <v>0</v>
      </c>
      <c r="M1158" s="176">
        <f t="shared" si="301"/>
        <v>0</v>
      </c>
      <c r="N1158" s="172"/>
    </row>
    <row r="1159" spans="1:14" x14ac:dyDescent="0.25">
      <c r="B1159" s="28" t="str">
        <f t="shared" si="300"/>
        <v xml:space="preserve"> </v>
      </c>
      <c r="C1159" s="35"/>
      <c r="D1159" s="35"/>
      <c r="E1159" s="36" t="s">
        <v>183</v>
      </c>
      <c r="F1159" s="152">
        <v>11</v>
      </c>
      <c r="G1159" s="173">
        <v>3111</v>
      </c>
      <c r="H1159" s="179"/>
      <c r="I1159" s="179">
        <v>1719</v>
      </c>
      <c r="J1159" s="175" t="s">
        <v>121</v>
      </c>
      <c r="K1159" s="196">
        <v>0</v>
      </c>
      <c r="L1159" s="196">
        <v>0</v>
      </c>
      <c r="M1159" s="180">
        <f>K1159+L1159</f>
        <v>0</v>
      </c>
      <c r="N1159" s="38">
        <v>111</v>
      </c>
    </row>
    <row r="1160" spans="1:14" x14ac:dyDescent="0.25">
      <c r="A1160" s="27">
        <f t="shared" ref="A1160:A1251" si="302">G1160</f>
        <v>312</v>
      </c>
      <c r="B1160" s="28" t="str">
        <f t="shared" si="300"/>
        <v xml:space="preserve"> </v>
      </c>
      <c r="C1160" s="35" t="str">
        <f t="shared" ref="C1160:C1251" si="303">IF(H1160&gt;0,LEFT(E1160,3),"  ")</f>
        <v xml:space="preserve">  </v>
      </c>
      <c r="D1160" s="35" t="str">
        <f t="shared" ref="D1160:D1251" si="304">IF(H1160&gt;0,LEFT(E1160,4),"  ")</f>
        <v xml:space="preserve">  </v>
      </c>
      <c r="E1160" s="36"/>
      <c r="F1160" s="152"/>
      <c r="G1160" s="173">
        <v>312</v>
      </c>
      <c r="H1160" s="174"/>
      <c r="I1160" s="174"/>
      <c r="J1160" s="175" t="s">
        <v>122</v>
      </c>
      <c r="K1160" s="176">
        <f>SUM(K1161)</f>
        <v>0</v>
      </c>
      <c r="L1160" s="176">
        <f>SUM(L1161)</f>
        <v>0</v>
      </c>
      <c r="M1160" s="176">
        <f>SUM(M1161)</f>
        <v>0</v>
      </c>
      <c r="N1160" s="172"/>
    </row>
    <row r="1161" spans="1:14" x14ac:dyDescent="0.25">
      <c r="A1161" s="27">
        <f t="shared" si="302"/>
        <v>3121</v>
      </c>
      <c r="B1161" s="28" t="str">
        <f t="shared" si="300"/>
        <v xml:space="preserve"> </v>
      </c>
      <c r="C1161" s="35" t="str">
        <f t="shared" si="303"/>
        <v xml:space="preserve">  </v>
      </c>
      <c r="D1161" s="35" t="str">
        <f t="shared" si="304"/>
        <v xml:space="preserve">  </v>
      </c>
      <c r="E1161" s="36" t="s">
        <v>183</v>
      </c>
      <c r="F1161" s="152">
        <v>11</v>
      </c>
      <c r="G1161" s="173">
        <v>3121</v>
      </c>
      <c r="H1161" s="179"/>
      <c r="I1161" s="179">
        <v>1720</v>
      </c>
      <c r="J1161" s="175" t="s">
        <v>122</v>
      </c>
      <c r="K1161" s="196">
        <v>0</v>
      </c>
      <c r="L1161" s="196">
        <v>0</v>
      </c>
      <c r="M1161" s="180">
        <f>K1161+L1161</f>
        <v>0</v>
      </c>
      <c r="N1161" s="38">
        <v>111</v>
      </c>
    </row>
    <row r="1162" spans="1:14" x14ac:dyDescent="0.25">
      <c r="A1162" s="27">
        <f t="shared" si="302"/>
        <v>313</v>
      </c>
      <c r="B1162" s="28" t="str">
        <f t="shared" si="300"/>
        <v xml:space="preserve"> </v>
      </c>
      <c r="C1162" s="35" t="str">
        <f t="shared" si="303"/>
        <v xml:space="preserve">  </v>
      </c>
      <c r="D1162" s="35" t="str">
        <f t="shared" si="304"/>
        <v xml:space="preserve">  </v>
      </c>
      <c r="E1162" s="36"/>
      <c r="F1162" s="152"/>
      <c r="G1162" s="173">
        <v>313</v>
      </c>
      <c r="H1162" s="174"/>
      <c r="I1162" s="174"/>
      <c r="J1162" s="175" t="s">
        <v>123</v>
      </c>
      <c r="K1162" s="176">
        <f>SUM(K1163)</f>
        <v>0</v>
      </c>
      <c r="L1162" s="176">
        <f>SUM(L1163)</f>
        <v>0</v>
      </c>
      <c r="M1162" s="176">
        <f>SUM(M1163)</f>
        <v>0</v>
      </c>
      <c r="N1162" s="172"/>
    </row>
    <row r="1163" spans="1:14" ht="25.5" x14ac:dyDescent="0.25">
      <c r="A1163" s="27">
        <f t="shared" si="302"/>
        <v>3132</v>
      </c>
      <c r="B1163" s="28" t="str">
        <f t="shared" si="300"/>
        <v xml:space="preserve"> </v>
      </c>
      <c r="C1163" s="35" t="str">
        <f t="shared" si="303"/>
        <v xml:space="preserve">  </v>
      </c>
      <c r="D1163" s="35" t="str">
        <f t="shared" si="304"/>
        <v xml:space="preserve">  </v>
      </c>
      <c r="E1163" s="36" t="s">
        <v>183</v>
      </c>
      <c r="F1163" s="152">
        <v>11</v>
      </c>
      <c r="G1163" s="173">
        <v>3132</v>
      </c>
      <c r="H1163" s="179"/>
      <c r="I1163" s="179">
        <v>1721</v>
      </c>
      <c r="J1163" s="192" t="s">
        <v>124</v>
      </c>
      <c r="K1163" s="196">
        <v>0</v>
      </c>
      <c r="L1163" s="196">
        <v>0</v>
      </c>
      <c r="M1163" s="180">
        <f>K1163+L1163</f>
        <v>0</v>
      </c>
      <c r="N1163" s="38">
        <v>111</v>
      </c>
    </row>
    <row r="1164" spans="1:14" x14ac:dyDescent="0.25">
      <c r="C1164" s="35"/>
      <c r="D1164" s="35"/>
      <c r="E1164" s="36"/>
      <c r="F1164" s="152"/>
      <c r="G1164" s="173">
        <v>32</v>
      </c>
      <c r="H1164" s="174"/>
      <c r="I1164" s="174"/>
      <c r="J1164" s="175" t="s">
        <v>125</v>
      </c>
      <c r="K1164" s="176">
        <f>SUM(K1165,K1168)</f>
        <v>0</v>
      </c>
      <c r="L1164" s="176">
        <f>SUM(L1165,L1168)</f>
        <v>0</v>
      </c>
      <c r="M1164" s="176">
        <f t="shared" ref="M1164" si="305">SUM(M1165,M1168)</f>
        <v>0</v>
      </c>
    </row>
    <row r="1165" spans="1:14" x14ac:dyDescent="0.25">
      <c r="C1165" s="35"/>
      <c r="D1165" s="35"/>
      <c r="E1165" s="36"/>
      <c r="F1165" s="152"/>
      <c r="G1165" s="173">
        <v>321</v>
      </c>
      <c r="H1165" s="174"/>
      <c r="I1165" s="174"/>
      <c r="J1165" s="175" t="s">
        <v>126</v>
      </c>
      <c r="K1165" s="176">
        <f>SUM(K1166:K1167)</f>
        <v>0</v>
      </c>
      <c r="L1165" s="176">
        <f>SUM(L1166:L1167)</f>
        <v>0</v>
      </c>
      <c r="M1165" s="176">
        <f>SUM(M1166:M1167)</f>
        <v>0</v>
      </c>
      <c r="N1165" s="172"/>
    </row>
    <row r="1166" spans="1:14" x14ac:dyDescent="0.25">
      <c r="C1166" s="35"/>
      <c r="D1166" s="35"/>
      <c r="E1166" s="36" t="s">
        <v>183</v>
      </c>
      <c r="F1166" s="152">
        <v>11</v>
      </c>
      <c r="G1166" s="173">
        <v>3211</v>
      </c>
      <c r="H1166" s="179"/>
      <c r="I1166" s="179">
        <v>1722</v>
      </c>
      <c r="J1166" s="175" t="s">
        <v>127</v>
      </c>
      <c r="K1166" s="196">
        <v>0</v>
      </c>
      <c r="L1166" s="196">
        <v>0</v>
      </c>
      <c r="M1166" s="180">
        <f>K1166+L1166</f>
        <v>0</v>
      </c>
      <c r="N1166" s="38">
        <v>111</v>
      </c>
    </row>
    <row r="1167" spans="1:14" ht="25.5" x14ac:dyDescent="0.25">
      <c r="C1167" s="35"/>
      <c r="D1167" s="35"/>
      <c r="E1167" s="36" t="s">
        <v>183</v>
      </c>
      <c r="F1167" s="152">
        <v>11</v>
      </c>
      <c r="G1167" s="173">
        <v>3212</v>
      </c>
      <c r="H1167" s="179"/>
      <c r="I1167" s="179">
        <v>1723</v>
      </c>
      <c r="J1167" s="175" t="s">
        <v>128</v>
      </c>
      <c r="K1167" s="196">
        <v>0</v>
      </c>
      <c r="L1167" s="196">
        <v>0</v>
      </c>
      <c r="M1167" s="180">
        <f>K1167+L1167</f>
        <v>0</v>
      </c>
      <c r="N1167" s="38">
        <v>111</v>
      </c>
    </row>
    <row r="1168" spans="1:14" x14ac:dyDescent="0.25">
      <c r="A1168" s="27">
        <f t="shared" ref="A1168" si="306">G1168</f>
        <v>323</v>
      </c>
      <c r="B1168" s="28" t="str">
        <f t="shared" ref="B1168" si="307">IF(H1168&gt;0,F1168," ")</f>
        <v xml:space="preserve"> </v>
      </c>
      <c r="C1168" s="35" t="str">
        <f t="shared" ref="C1168" si="308">IF(H1168&gt;0,LEFT(E1168,3),"  ")</f>
        <v xml:space="preserve">  </v>
      </c>
      <c r="D1168" s="35" t="str">
        <f t="shared" ref="D1168" si="309">IF(H1168&gt;0,LEFT(E1168,4),"  ")</f>
        <v xml:space="preserve">  </v>
      </c>
      <c r="E1168" s="36"/>
      <c r="F1168" s="152"/>
      <c r="G1168" s="173">
        <v>323</v>
      </c>
      <c r="H1168" s="174"/>
      <c r="I1168" s="174"/>
      <c r="J1168" s="175" t="s">
        <v>136</v>
      </c>
      <c r="K1168" s="176">
        <f>SUM(K1169)</f>
        <v>0</v>
      </c>
      <c r="L1168" s="176">
        <f>SUM(L1169)</f>
        <v>0</v>
      </c>
      <c r="M1168" s="176">
        <f>SUM(M1169)</f>
        <v>0</v>
      </c>
      <c r="N1168" s="172"/>
    </row>
    <row r="1169" spans="1:14" x14ac:dyDescent="0.25">
      <c r="C1169" s="35"/>
      <c r="D1169" s="35"/>
      <c r="E1169" s="36" t="s">
        <v>183</v>
      </c>
      <c r="F1169" s="152">
        <v>11</v>
      </c>
      <c r="G1169" s="173">
        <v>3237</v>
      </c>
      <c r="H1169" s="179"/>
      <c r="I1169" s="179">
        <v>1724</v>
      </c>
      <c r="J1169" s="175" t="s">
        <v>143</v>
      </c>
      <c r="K1169" s="196">
        <v>0</v>
      </c>
      <c r="L1169" s="196">
        <v>0</v>
      </c>
      <c r="M1169" s="180">
        <f>K1169+L1169</f>
        <v>0</v>
      </c>
      <c r="N1169" s="38">
        <v>111</v>
      </c>
    </row>
    <row r="1170" spans="1:14" x14ac:dyDescent="0.25">
      <c r="A1170" s="27">
        <f t="shared" ref="A1170" si="310">G1170</f>
        <v>0</v>
      </c>
      <c r="B1170" s="28" t="str">
        <f t="shared" ref="B1170" si="311">IF(H1170&gt;0,F1170," ")</f>
        <v xml:space="preserve"> </v>
      </c>
      <c r="C1170" s="35" t="str">
        <f t="shared" ref="C1170" si="312">IF(H1170&gt;0,LEFT(E1170,3),"  ")</f>
        <v xml:space="preserve">  </v>
      </c>
      <c r="D1170" s="35" t="str">
        <f t="shared" ref="D1170" si="313">IF(H1170&gt;0,LEFT(E1170,4),"  ")</f>
        <v xml:space="preserve">  </v>
      </c>
      <c r="E1170" s="36"/>
      <c r="F1170" s="152"/>
      <c r="G1170" s="173"/>
      <c r="H1170" s="174"/>
      <c r="I1170" s="174"/>
      <c r="J1170" s="175"/>
      <c r="K1170" s="176"/>
      <c r="L1170" s="176"/>
      <c r="M1170" s="176"/>
      <c r="N1170" s="172"/>
    </row>
    <row r="1171" spans="1:14" ht="25.5" x14ac:dyDescent="0.25">
      <c r="C1171" s="35"/>
      <c r="D1171" s="35"/>
      <c r="E1171" s="162" t="s">
        <v>183</v>
      </c>
      <c r="F1171" s="152"/>
      <c r="G1171" s="181" t="s">
        <v>254</v>
      </c>
      <c r="H1171" s="164"/>
      <c r="I1171" s="164"/>
      <c r="J1171" s="165" t="s">
        <v>255</v>
      </c>
      <c r="K1171" s="182">
        <f>SUM(K1173)</f>
        <v>10923</v>
      </c>
      <c r="L1171" s="182">
        <f>SUM(L1173)</f>
        <v>1077</v>
      </c>
      <c r="M1171" s="182">
        <f>SUM(M1173)</f>
        <v>12000</v>
      </c>
    </row>
    <row r="1172" spans="1:14" ht="25.5" x14ac:dyDescent="0.25">
      <c r="A1172" s="27">
        <f t="shared" ref="A1172" si="314">G1172</f>
        <v>52</v>
      </c>
      <c r="B1172" s="28" t="str">
        <f t="shared" ref="B1172" si="315">IF(H1172&gt;0,F1172," ")</f>
        <v xml:space="preserve"> </v>
      </c>
      <c r="C1172" s="35" t="str">
        <f t="shared" ref="C1172" si="316">IF(H1172&gt;0,LEFT(E1172,3),"  ")</f>
        <v xml:space="preserve">  </v>
      </c>
      <c r="D1172" s="35" t="str">
        <f t="shared" ref="D1172" si="317">IF(H1172&gt;0,LEFT(E1172,4),"  ")</f>
        <v xml:space="preserve">  </v>
      </c>
      <c r="E1172" s="167"/>
      <c r="F1172" s="152"/>
      <c r="G1172" s="168">
        <v>52</v>
      </c>
      <c r="H1172" s="169"/>
      <c r="I1172" s="169"/>
      <c r="J1172" s="170" t="s">
        <v>99</v>
      </c>
      <c r="K1172" s="171">
        <f t="shared" ref="K1172:M1172" si="318">SUMIF($F1173:$F1177,$G1172,K1173:K1177)</f>
        <v>10923</v>
      </c>
      <c r="L1172" s="171">
        <f t="shared" si="318"/>
        <v>1077</v>
      </c>
      <c r="M1172" s="171">
        <f t="shared" si="318"/>
        <v>12000</v>
      </c>
      <c r="N1172" s="172"/>
    </row>
    <row r="1173" spans="1:14" x14ac:dyDescent="0.25">
      <c r="C1173" s="35"/>
      <c r="D1173" s="35"/>
      <c r="E1173" s="36"/>
      <c r="F1173" s="152"/>
      <c r="G1173" s="173">
        <v>3</v>
      </c>
      <c r="H1173" s="174"/>
      <c r="I1173" s="174"/>
      <c r="J1173" s="175" t="s">
        <v>118</v>
      </c>
      <c r="K1173" s="176">
        <f t="shared" ref="K1173:M1173" si="319">SUM(K1174)</f>
        <v>10923</v>
      </c>
      <c r="L1173" s="176">
        <f t="shared" si="319"/>
        <v>1077</v>
      </c>
      <c r="M1173" s="176">
        <f t="shared" si="319"/>
        <v>12000</v>
      </c>
    </row>
    <row r="1174" spans="1:14" x14ac:dyDescent="0.25">
      <c r="C1174" s="35"/>
      <c r="D1174" s="35"/>
      <c r="E1174" s="36"/>
      <c r="F1174" s="152"/>
      <c r="G1174" s="173">
        <v>32</v>
      </c>
      <c r="H1174" s="174"/>
      <c r="I1174" s="174"/>
      <c r="J1174" s="175" t="s">
        <v>125</v>
      </c>
      <c r="K1174" s="176">
        <f>SUM(K1175)</f>
        <v>10923</v>
      </c>
      <c r="L1174" s="176">
        <f>SUM(L1175)</f>
        <v>1077</v>
      </c>
      <c r="M1174" s="176">
        <f>SUM(M1175)</f>
        <v>12000</v>
      </c>
    </row>
    <row r="1175" spans="1:14" x14ac:dyDescent="0.25">
      <c r="C1175" s="35"/>
      <c r="D1175" s="35"/>
      <c r="E1175" s="36"/>
      <c r="F1175" s="152"/>
      <c r="G1175" s="173">
        <v>322</v>
      </c>
      <c r="H1175" s="174"/>
      <c r="I1175" s="174"/>
      <c r="J1175" s="175" t="s">
        <v>131</v>
      </c>
      <c r="K1175" s="176">
        <f>SUM(K1176:K1176)</f>
        <v>10923</v>
      </c>
      <c r="L1175" s="176">
        <f>SUM(L1176:L1176)</f>
        <v>1077</v>
      </c>
      <c r="M1175" s="176">
        <f>SUM(M1176:M1176)</f>
        <v>12000</v>
      </c>
      <c r="N1175" s="172"/>
    </row>
    <row r="1176" spans="1:14" x14ac:dyDescent="0.25">
      <c r="A1176" s="27">
        <f t="shared" ref="A1176" si="320">G1176</f>
        <v>3222</v>
      </c>
      <c r="B1176" s="28" t="str">
        <f t="shared" ref="B1176" si="321">IF(H1176&gt;0,F1176," ")</f>
        <v xml:space="preserve"> </v>
      </c>
      <c r="C1176" s="35" t="str">
        <f t="shared" ref="C1176" si="322">IF(H1176&gt;0,LEFT(E1176,3),"  ")</f>
        <v xml:space="preserve">  </v>
      </c>
      <c r="D1176" s="35" t="str">
        <f t="shared" ref="D1176" si="323">IF(H1176&gt;0,LEFT(E1176,4),"  ")</f>
        <v xml:space="preserve">  </v>
      </c>
      <c r="E1176" s="36" t="s">
        <v>183</v>
      </c>
      <c r="F1176" s="152">
        <v>52</v>
      </c>
      <c r="G1176" s="173">
        <v>3222</v>
      </c>
      <c r="H1176" s="179"/>
      <c r="I1176" s="179">
        <v>1725</v>
      </c>
      <c r="J1176" s="175" t="s">
        <v>133</v>
      </c>
      <c r="K1176" s="196">
        <v>10923</v>
      </c>
      <c r="L1176" s="196">
        <v>1077</v>
      </c>
      <c r="M1176" s="180">
        <f>K1176+L1176</f>
        <v>12000</v>
      </c>
      <c r="N1176" s="213">
        <v>5212</v>
      </c>
    </row>
    <row r="1177" spans="1:14" x14ac:dyDescent="0.25">
      <c r="C1177" s="35"/>
      <c r="D1177" s="35"/>
      <c r="E1177" s="36"/>
      <c r="F1177" s="152"/>
      <c r="G1177" s="173"/>
      <c r="H1177" s="174"/>
      <c r="I1177" s="174"/>
      <c r="J1177" s="175"/>
      <c r="K1177" s="176"/>
      <c r="L1177" s="176"/>
      <c r="M1177" s="176"/>
      <c r="N1177" s="172"/>
    </row>
    <row r="1178" spans="1:14" ht="25.5" x14ac:dyDescent="0.25">
      <c r="C1178" s="35"/>
      <c r="D1178" s="35"/>
      <c r="E1178" s="162" t="s">
        <v>183</v>
      </c>
      <c r="F1178" s="152"/>
      <c r="G1178" s="163" t="s">
        <v>256</v>
      </c>
      <c r="H1178" s="164"/>
      <c r="I1178" s="164"/>
      <c r="J1178" s="165" t="s">
        <v>269</v>
      </c>
      <c r="K1178" s="182">
        <f t="shared" ref="K1178:M1178" si="324">SUM(K1180)</f>
        <v>15363</v>
      </c>
      <c r="L1178" s="182">
        <f t="shared" si="324"/>
        <v>0</v>
      </c>
      <c r="M1178" s="182">
        <f t="shared" si="324"/>
        <v>15363</v>
      </c>
      <c r="N1178" s="172"/>
    </row>
    <row r="1179" spans="1:14" ht="25.5" x14ac:dyDescent="0.25">
      <c r="C1179" s="35"/>
      <c r="D1179" s="35"/>
      <c r="E1179" s="167"/>
      <c r="F1179" s="152"/>
      <c r="G1179" s="168">
        <v>52</v>
      </c>
      <c r="H1179" s="169"/>
      <c r="I1179" s="169"/>
      <c r="J1179" s="170" t="s">
        <v>99</v>
      </c>
      <c r="K1179" s="171">
        <f>SUMIF($F1180:$F1184,$G1179,K1180:K1184)</f>
        <v>15363</v>
      </c>
      <c r="L1179" s="171">
        <f>SUMIF($F1180:$F1184,$G1179,L1180:L1184)</f>
        <v>0</v>
      </c>
      <c r="M1179" s="171">
        <f>SUMIF($F1180:$F1184,$G1179,M1180:M1184)</f>
        <v>15363</v>
      </c>
      <c r="N1179" s="172"/>
    </row>
    <row r="1180" spans="1:14" x14ac:dyDescent="0.25">
      <c r="C1180" s="35"/>
      <c r="D1180" s="35"/>
      <c r="E1180" s="36"/>
      <c r="F1180" s="152"/>
      <c r="G1180" s="173">
        <v>3</v>
      </c>
      <c r="H1180" s="174"/>
      <c r="I1180" s="174"/>
      <c r="J1180" s="175" t="s">
        <v>118</v>
      </c>
      <c r="K1180" s="176">
        <f t="shared" ref="K1180:M1180" si="325">SUM(K1181)</f>
        <v>15363</v>
      </c>
      <c r="L1180" s="176">
        <f t="shared" si="325"/>
        <v>0</v>
      </c>
      <c r="M1180" s="176">
        <f t="shared" si="325"/>
        <v>15363</v>
      </c>
      <c r="N1180" s="172"/>
    </row>
    <row r="1181" spans="1:14" x14ac:dyDescent="0.25">
      <c r="C1181" s="35"/>
      <c r="D1181" s="35"/>
      <c r="E1181" s="36"/>
      <c r="F1181" s="152"/>
      <c r="G1181" s="173">
        <v>32</v>
      </c>
      <c r="H1181" s="174"/>
      <c r="I1181" s="174"/>
      <c r="J1181" s="175" t="s">
        <v>125</v>
      </c>
      <c r="K1181" s="176">
        <f>SUM(K1182)</f>
        <v>15363</v>
      </c>
      <c r="L1181" s="176">
        <f>SUM(L1182)</f>
        <v>0</v>
      </c>
      <c r="M1181" s="176">
        <f>SUM(M1182)</f>
        <v>15363</v>
      </c>
      <c r="N1181" s="172"/>
    </row>
    <row r="1182" spans="1:14" x14ac:dyDescent="0.25">
      <c r="A1182" s="27">
        <f t="shared" ref="A1182" si="326">G1182</f>
        <v>322</v>
      </c>
      <c r="B1182" s="28" t="str">
        <f t="shared" ref="B1182" si="327">IF(H1182&gt;0,F1182," ")</f>
        <v xml:space="preserve"> </v>
      </c>
      <c r="C1182" s="35" t="str">
        <f t="shared" ref="C1182" si="328">IF(H1182&gt;0,LEFT(E1182,3),"  ")</f>
        <v xml:space="preserve">  </v>
      </c>
      <c r="D1182" s="35" t="str">
        <f t="shared" ref="D1182" si="329">IF(H1182&gt;0,LEFT(E1182,4),"  ")</f>
        <v xml:space="preserve">  </v>
      </c>
      <c r="E1182" s="36"/>
      <c r="F1182" s="152"/>
      <c r="G1182" s="173">
        <v>322</v>
      </c>
      <c r="H1182" s="174"/>
      <c r="I1182" s="174"/>
      <c r="J1182" s="175" t="s">
        <v>131</v>
      </c>
      <c r="K1182" s="176">
        <f>SUM(K1183:K1183)</f>
        <v>15363</v>
      </c>
      <c r="L1182" s="176">
        <f>SUM(L1183:L1183)</f>
        <v>0</v>
      </c>
      <c r="M1182" s="176">
        <f>SUM(M1183:M1183)</f>
        <v>15363</v>
      </c>
      <c r="N1182" s="172"/>
    </row>
    <row r="1183" spans="1:14" x14ac:dyDescent="0.25">
      <c r="C1183" s="35"/>
      <c r="D1183" s="35"/>
      <c r="E1183" s="36" t="s">
        <v>183</v>
      </c>
      <c r="F1183" s="152">
        <v>52</v>
      </c>
      <c r="G1183" s="173">
        <v>3222</v>
      </c>
      <c r="H1183" s="179"/>
      <c r="I1183" s="179">
        <v>1726</v>
      </c>
      <c r="J1183" s="175" t="s">
        <v>133</v>
      </c>
      <c r="K1183" s="196">
        <v>15363</v>
      </c>
      <c r="L1183" s="196">
        <v>0</v>
      </c>
      <c r="M1183" s="180">
        <f>K1183+L1183</f>
        <v>15363</v>
      </c>
      <c r="N1183" s="211">
        <v>527</v>
      </c>
    </row>
    <row r="1184" spans="1:14" x14ac:dyDescent="0.25">
      <c r="C1184" s="35"/>
      <c r="D1184" s="35"/>
      <c r="E1184" s="36"/>
      <c r="F1184" s="152"/>
      <c r="G1184" s="173"/>
      <c r="H1184" s="174"/>
      <c r="I1184" s="174"/>
      <c r="J1184" s="175"/>
      <c r="K1184" s="176"/>
      <c r="L1184" s="176"/>
      <c r="M1184" s="176"/>
      <c r="N1184" s="172"/>
    </row>
    <row r="1185" spans="1:14" x14ac:dyDescent="0.25">
      <c r="C1185" s="35"/>
      <c r="D1185" s="35"/>
      <c r="E1185" s="162" t="s">
        <v>183</v>
      </c>
      <c r="F1185" s="152"/>
      <c r="G1185" s="199" t="s">
        <v>294</v>
      </c>
      <c r="H1185" s="164"/>
      <c r="I1185" s="164"/>
      <c r="J1185" s="200" t="s">
        <v>295</v>
      </c>
      <c r="K1185" s="182">
        <f t="shared" ref="K1185:M1185" si="330">SUM(K1187)</f>
        <v>0</v>
      </c>
      <c r="L1185" s="182">
        <f t="shared" si="330"/>
        <v>0</v>
      </c>
      <c r="M1185" s="182">
        <f t="shared" si="330"/>
        <v>0</v>
      </c>
      <c r="N1185" s="172"/>
    </row>
    <row r="1186" spans="1:14" ht="25.5" x14ac:dyDescent="0.25">
      <c r="A1186" s="27">
        <f t="shared" ref="A1186" si="331">G1186</f>
        <v>52</v>
      </c>
      <c r="B1186" s="28" t="str">
        <f t="shared" ref="B1186" si="332">IF(H1186&gt;0,F1186," ")</f>
        <v xml:space="preserve"> </v>
      </c>
      <c r="C1186" s="35" t="str">
        <f t="shared" ref="C1186" si="333">IF(H1186&gt;0,LEFT(E1186,3),"  ")</f>
        <v xml:space="preserve">  </v>
      </c>
      <c r="D1186" s="35" t="str">
        <f t="shared" ref="D1186" si="334">IF(H1186&gt;0,LEFT(E1186,4),"  ")</f>
        <v xml:space="preserve">  </v>
      </c>
      <c r="E1186" s="167"/>
      <c r="F1186" s="152"/>
      <c r="G1186" s="194">
        <v>52</v>
      </c>
      <c r="H1186" s="169"/>
      <c r="I1186" s="169"/>
      <c r="J1186" s="170" t="s">
        <v>99</v>
      </c>
      <c r="K1186" s="171">
        <f>SUMIF($F1187:$F1211,$G1186,K1187:K1211)</f>
        <v>0</v>
      </c>
      <c r="L1186" s="171">
        <f>SUMIF($F1187:$F1211,$G1186,L1187:L1211)</f>
        <v>0</v>
      </c>
      <c r="M1186" s="171">
        <f>SUMIF($F1187:$F1211,$G1186,M1187:M1211)</f>
        <v>0</v>
      </c>
      <c r="N1186" s="172"/>
    </row>
    <row r="1187" spans="1:14" x14ac:dyDescent="0.25">
      <c r="A1187" s="27">
        <f t="shared" si="302"/>
        <v>3</v>
      </c>
      <c r="B1187" s="28" t="str">
        <f t="shared" si="300"/>
        <v xml:space="preserve"> </v>
      </c>
      <c r="C1187" s="35" t="str">
        <f t="shared" si="303"/>
        <v xml:space="preserve">  </v>
      </c>
      <c r="D1187" s="35" t="str">
        <f t="shared" si="304"/>
        <v xml:space="preserve">  </v>
      </c>
      <c r="E1187" s="36"/>
      <c r="F1187" s="152"/>
      <c r="G1187" s="173">
        <v>3</v>
      </c>
      <c r="H1187" s="174"/>
      <c r="I1187" s="174"/>
      <c r="J1187" s="192" t="s">
        <v>118</v>
      </c>
      <c r="K1187" s="176">
        <f t="shared" ref="K1187:M1187" si="335">SUM(K1188,K1195)</f>
        <v>0</v>
      </c>
      <c r="L1187" s="176">
        <f t="shared" si="335"/>
        <v>0</v>
      </c>
      <c r="M1187" s="176">
        <f t="shared" si="335"/>
        <v>0</v>
      </c>
    </row>
    <row r="1188" spans="1:14" x14ac:dyDescent="0.25">
      <c r="A1188" s="27">
        <f t="shared" si="302"/>
        <v>31</v>
      </c>
      <c r="B1188" s="28" t="str">
        <f t="shared" si="300"/>
        <v xml:space="preserve"> </v>
      </c>
      <c r="C1188" s="35" t="str">
        <f t="shared" si="303"/>
        <v xml:space="preserve">  </v>
      </c>
      <c r="D1188" s="35" t="str">
        <f t="shared" si="304"/>
        <v xml:space="preserve">  </v>
      </c>
      <c r="E1188" s="36"/>
      <c r="F1188" s="152"/>
      <c r="G1188" s="173">
        <v>31</v>
      </c>
      <c r="H1188" s="174"/>
      <c r="I1188" s="174"/>
      <c r="J1188" s="192" t="s">
        <v>119</v>
      </c>
      <c r="K1188" s="176">
        <f t="shared" ref="K1188:M1188" si="336">SUM(K1189,K1191,K1193)</f>
        <v>0</v>
      </c>
      <c r="L1188" s="176">
        <f t="shared" si="336"/>
        <v>0</v>
      </c>
      <c r="M1188" s="176">
        <f t="shared" si="336"/>
        <v>0</v>
      </c>
      <c r="N1188" s="172"/>
    </row>
    <row r="1189" spans="1:14" x14ac:dyDescent="0.25">
      <c r="A1189" s="27">
        <f t="shared" si="302"/>
        <v>311</v>
      </c>
      <c r="B1189" s="28" t="str">
        <f t="shared" si="300"/>
        <v xml:space="preserve"> </v>
      </c>
      <c r="C1189" s="35" t="str">
        <f t="shared" si="303"/>
        <v xml:space="preserve">  </v>
      </c>
      <c r="D1189" s="35" t="str">
        <f t="shared" si="304"/>
        <v xml:space="preserve">  </v>
      </c>
      <c r="E1189" s="36"/>
      <c r="F1189" s="152"/>
      <c r="G1189" s="173">
        <v>311</v>
      </c>
      <c r="H1189" s="174"/>
      <c r="I1189" s="174"/>
      <c r="J1189" s="192" t="s">
        <v>120</v>
      </c>
      <c r="K1189" s="176">
        <f t="shared" ref="K1189:M1189" si="337">SUM(K1190:K1190)</f>
        <v>0</v>
      </c>
      <c r="L1189" s="176">
        <f t="shared" si="337"/>
        <v>0</v>
      </c>
      <c r="M1189" s="176">
        <f t="shared" si="337"/>
        <v>0</v>
      </c>
      <c r="N1189" s="172"/>
    </row>
    <row r="1190" spans="1:14" x14ac:dyDescent="0.25">
      <c r="B1190" s="28" t="str">
        <f t="shared" si="300"/>
        <v xml:space="preserve"> </v>
      </c>
      <c r="C1190" s="35"/>
      <c r="D1190" s="35"/>
      <c r="E1190" s="36" t="s">
        <v>183</v>
      </c>
      <c r="F1190" s="152">
        <v>52</v>
      </c>
      <c r="G1190" s="195">
        <v>3111</v>
      </c>
      <c r="H1190" s="179"/>
      <c r="I1190" s="179">
        <v>1727</v>
      </c>
      <c r="J1190" s="214" t="s">
        <v>121</v>
      </c>
      <c r="K1190" s="196">
        <v>0</v>
      </c>
      <c r="L1190" s="196">
        <v>0</v>
      </c>
      <c r="M1190" s="196">
        <f>K1190+L1190</f>
        <v>0</v>
      </c>
      <c r="N1190" s="172">
        <v>5230</v>
      </c>
    </row>
    <row r="1191" spans="1:14" x14ac:dyDescent="0.25">
      <c r="A1191" s="27">
        <f t="shared" ref="A1191:A1195" si="338">G1191</f>
        <v>312</v>
      </c>
      <c r="B1191" s="28" t="str">
        <f t="shared" si="300"/>
        <v xml:space="preserve"> </v>
      </c>
      <c r="C1191" s="35" t="str">
        <f t="shared" ref="C1191:C1195" si="339">IF(H1191&gt;0,LEFT(E1191,3),"  ")</f>
        <v xml:space="preserve">  </v>
      </c>
      <c r="D1191" s="35" t="str">
        <f t="shared" ref="D1191:D1195" si="340">IF(H1191&gt;0,LEFT(E1191,4),"  ")</f>
        <v xml:space="preserve">  </v>
      </c>
      <c r="E1191" s="36"/>
      <c r="F1191" s="152"/>
      <c r="G1191" s="173">
        <v>312</v>
      </c>
      <c r="H1191" s="174"/>
      <c r="I1191" s="174"/>
      <c r="J1191" s="192" t="s">
        <v>122</v>
      </c>
      <c r="K1191" s="176">
        <f t="shared" ref="K1191:M1191" si="341">SUM(K1192:K1192)</f>
        <v>0</v>
      </c>
      <c r="L1191" s="176">
        <f t="shared" si="341"/>
        <v>0</v>
      </c>
      <c r="M1191" s="176">
        <f t="shared" si="341"/>
        <v>0</v>
      </c>
      <c r="N1191" s="172"/>
    </row>
    <row r="1192" spans="1:14" x14ac:dyDescent="0.25">
      <c r="A1192" s="27">
        <f t="shared" si="338"/>
        <v>3121</v>
      </c>
      <c r="B1192" s="28" t="str">
        <f t="shared" si="300"/>
        <v xml:space="preserve"> </v>
      </c>
      <c r="C1192" s="35" t="str">
        <f t="shared" si="339"/>
        <v xml:space="preserve">  </v>
      </c>
      <c r="D1192" s="35" t="str">
        <f t="shared" si="340"/>
        <v xml:space="preserve">  </v>
      </c>
      <c r="E1192" s="36" t="s">
        <v>183</v>
      </c>
      <c r="F1192" s="152">
        <v>52</v>
      </c>
      <c r="G1192" s="173">
        <v>3121</v>
      </c>
      <c r="H1192" s="179"/>
      <c r="I1192" s="179">
        <v>1728</v>
      </c>
      <c r="J1192" s="214" t="s">
        <v>122</v>
      </c>
      <c r="K1192" s="196">
        <v>0</v>
      </c>
      <c r="L1192" s="196">
        <v>0</v>
      </c>
      <c r="M1192" s="196">
        <f>K1192+L1192</f>
        <v>0</v>
      </c>
      <c r="N1192" s="172">
        <v>5230</v>
      </c>
    </row>
    <row r="1193" spans="1:14" x14ac:dyDescent="0.25">
      <c r="A1193" s="27">
        <f t="shared" si="338"/>
        <v>313</v>
      </c>
      <c r="B1193" s="28" t="str">
        <f t="shared" si="300"/>
        <v xml:space="preserve"> </v>
      </c>
      <c r="C1193" s="35" t="str">
        <f t="shared" si="339"/>
        <v xml:space="preserve">  </v>
      </c>
      <c r="D1193" s="35" t="str">
        <f t="shared" si="340"/>
        <v xml:space="preserve">  </v>
      </c>
      <c r="E1193" s="36"/>
      <c r="F1193" s="152"/>
      <c r="G1193" s="173">
        <v>313</v>
      </c>
      <c r="H1193" s="174"/>
      <c r="I1193" s="174"/>
      <c r="J1193" s="192" t="s">
        <v>123</v>
      </c>
      <c r="K1193" s="176">
        <f t="shared" ref="K1193" si="342">SUM(K1194:K1194)</f>
        <v>0</v>
      </c>
      <c r="L1193" s="176">
        <f t="shared" ref="L1193:M1193" si="343">SUM(L1194:L1194)</f>
        <v>0</v>
      </c>
      <c r="M1193" s="176">
        <f t="shared" si="343"/>
        <v>0</v>
      </c>
      <c r="N1193" s="172"/>
    </row>
    <row r="1194" spans="1:14" ht="25.5" x14ac:dyDescent="0.25">
      <c r="A1194" s="27">
        <f t="shared" si="338"/>
        <v>3132</v>
      </c>
      <c r="B1194" s="28" t="str">
        <f t="shared" si="300"/>
        <v xml:space="preserve"> </v>
      </c>
      <c r="C1194" s="35" t="str">
        <f t="shared" si="339"/>
        <v xml:space="preserve">  </v>
      </c>
      <c r="D1194" s="35" t="str">
        <f t="shared" si="340"/>
        <v xml:space="preserve">  </v>
      </c>
      <c r="E1194" s="36" t="s">
        <v>183</v>
      </c>
      <c r="F1194" s="152">
        <v>52</v>
      </c>
      <c r="G1194" s="195">
        <v>3132</v>
      </c>
      <c r="H1194" s="179"/>
      <c r="I1194" s="179">
        <v>1729</v>
      </c>
      <c r="J1194" s="214" t="s">
        <v>124</v>
      </c>
      <c r="K1194" s="196">
        <v>0</v>
      </c>
      <c r="L1194" s="196">
        <v>0</v>
      </c>
      <c r="M1194" s="196">
        <f>K1194+L1194</f>
        <v>0</v>
      </c>
      <c r="N1194" s="172">
        <v>5230</v>
      </c>
    </row>
    <row r="1195" spans="1:14" x14ac:dyDescent="0.25">
      <c r="A1195" s="27">
        <f t="shared" si="338"/>
        <v>32</v>
      </c>
      <c r="B1195" s="28" t="str">
        <f t="shared" si="300"/>
        <v xml:space="preserve"> </v>
      </c>
      <c r="C1195" s="35" t="str">
        <f t="shared" si="339"/>
        <v xml:space="preserve">  </v>
      </c>
      <c r="D1195" s="35" t="str">
        <f t="shared" si="340"/>
        <v xml:space="preserve">  </v>
      </c>
      <c r="E1195" s="36"/>
      <c r="F1195" s="152"/>
      <c r="G1195" s="173">
        <v>32</v>
      </c>
      <c r="H1195" s="174"/>
      <c r="I1195" s="174"/>
      <c r="J1195" s="192" t="s">
        <v>125</v>
      </c>
      <c r="K1195" s="176">
        <f>SUM(K1196,K1201,K1205,K1209)</f>
        <v>0</v>
      </c>
      <c r="L1195" s="176">
        <f>SUM(L1196,L1201,L1205,L1209)</f>
        <v>0</v>
      </c>
      <c r="M1195" s="176">
        <f>SUM(M1196,M1201,M1205,M1209)</f>
        <v>0</v>
      </c>
      <c r="N1195" s="172"/>
    </row>
    <row r="1196" spans="1:14" x14ac:dyDescent="0.25">
      <c r="A1196" s="27">
        <f t="shared" si="302"/>
        <v>321</v>
      </c>
      <c r="B1196" s="28" t="str">
        <f t="shared" si="300"/>
        <v xml:space="preserve"> </v>
      </c>
      <c r="C1196" s="35" t="str">
        <f t="shared" si="303"/>
        <v xml:space="preserve">  </v>
      </c>
      <c r="D1196" s="35" t="str">
        <f t="shared" si="304"/>
        <v xml:space="preserve">  </v>
      </c>
      <c r="E1196" s="36"/>
      <c r="F1196" s="152"/>
      <c r="G1196" s="173">
        <v>321</v>
      </c>
      <c r="H1196" s="174"/>
      <c r="I1196" s="174"/>
      <c r="J1196" s="192" t="s">
        <v>126</v>
      </c>
      <c r="K1196" s="176">
        <f t="shared" ref="K1196:M1196" si="344">SUM(K1197:K1200)</f>
        <v>0</v>
      </c>
      <c r="L1196" s="176">
        <f t="shared" si="344"/>
        <v>0</v>
      </c>
      <c r="M1196" s="176">
        <f t="shared" si="344"/>
        <v>0</v>
      </c>
      <c r="N1196" s="172"/>
    </row>
    <row r="1197" spans="1:14" x14ac:dyDescent="0.25">
      <c r="B1197" s="28" t="str">
        <f t="shared" si="300"/>
        <v xml:space="preserve"> </v>
      </c>
      <c r="C1197" s="35"/>
      <c r="D1197" s="35"/>
      <c r="E1197" s="36" t="s">
        <v>183</v>
      </c>
      <c r="F1197" s="152">
        <v>52</v>
      </c>
      <c r="G1197" s="173">
        <v>3211</v>
      </c>
      <c r="H1197" s="179"/>
      <c r="I1197" s="179">
        <v>1730</v>
      </c>
      <c r="J1197" s="214" t="s">
        <v>127</v>
      </c>
      <c r="K1197" s="196">
        <v>0</v>
      </c>
      <c r="L1197" s="196">
        <v>0</v>
      </c>
      <c r="M1197" s="196">
        <f>K1197+L1197</f>
        <v>0</v>
      </c>
      <c r="N1197" s="172">
        <v>5230</v>
      </c>
    </row>
    <row r="1198" spans="1:14" ht="25.5" x14ac:dyDescent="0.25">
      <c r="A1198" s="27">
        <f t="shared" si="302"/>
        <v>3212</v>
      </c>
      <c r="B1198" s="28" t="str">
        <f t="shared" si="300"/>
        <v xml:space="preserve"> </v>
      </c>
      <c r="C1198" s="35" t="str">
        <f t="shared" si="303"/>
        <v xml:space="preserve">  </v>
      </c>
      <c r="D1198" s="35" t="str">
        <f t="shared" si="304"/>
        <v xml:space="preserve">  </v>
      </c>
      <c r="E1198" s="36" t="s">
        <v>183</v>
      </c>
      <c r="F1198" s="152">
        <v>52</v>
      </c>
      <c r="G1198" s="173">
        <v>3212</v>
      </c>
      <c r="H1198" s="179"/>
      <c r="I1198" s="179">
        <v>1731</v>
      </c>
      <c r="J1198" s="214" t="s">
        <v>128</v>
      </c>
      <c r="K1198" s="196">
        <v>0</v>
      </c>
      <c r="L1198" s="196">
        <v>0</v>
      </c>
      <c r="M1198" s="196">
        <f>K1198+L1198</f>
        <v>0</v>
      </c>
      <c r="N1198" s="172">
        <v>5230</v>
      </c>
    </row>
    <row r="1199" spans="1:14" x14ac:dyDescent="0.25">
      <c r="A1199" s="27">
        <f t="shared" si="302"/>
        <v>3213</v>
      </c>
      <c r="B1199" s="28" t="str">
        <f t="shared" si="300"/>
        <v xml:space="preserve"> </v>
      </c>
      <c r="C1199" s="35" t="str">
        <f t="shared" si="303"/>
        <v xml:space="preserve">  </v>
      </c>
      <c r="D1199" s="35" t="str">
        <f t="shared" si="304"/>
        <v xml:space="preserve">  </v>
      </c>
      <c r="E1199" s="36" t="s">
        <v>183</v>
      </c>
      <c r="F1199" s="152">
        <v>52</v>
      </c>
      <c r="G1199" s="173">
        <v>3213</v>
      </c>
      <c r="H1199" s="179"/>
      <c r="I1199" s="179">
        <v>1732</v>
      </c>
      <c r="J1199" s="214" t="s">
        <v>129</v>
      </c>
      <c r="K1199" s="196">
        <v>0</v>
      </c>
      <c r="L1199" s="196">
        <v>0</v>
      </c>
      <c r="M1199" s="196">
        <f>K1199+L1199</f>
        <v>0</v>
      </c>
      <c r="N1199" s="172">
        <v>5230</v>
      </c>
    </row>
    <row r="1200" spans="1:14" ht="25.5" x14ac:dyDescent="0.25">
      <c r="A1200" s="27">
        <f t="shared" si="302"/>
        <v>3214</v>
      </c>
      <c r="B1200" s="28" t="str">
        <f t="shared" si="300"/>
        <v xml:space="preserve"> </v>
      </c>
      <c r="C1200" s="35" t="str">
        <f t="shared" si="303"/>
        <v xml:space="preserve">  </v>
      </c>
      <c r="D1200" s="35" t="str">
        <f t="shared" si="304"/>
        <v xml:space="preserve">  </v>
      </c>
      <c r="E1200" s="36" t="s">
        <v>183</v>
      </c>
      <c r="F1200" s="152">
        <v>52</v>
      </c>
      <c r="G1200" s="173">
        <v>3214</v>
      </c>
      <c r="H1200" s="179"/>
      <c r="I1200" s="179">
        <v>1733</v>
      </c>
      <c r="J1200" s="214" t="s">
        <v>130</v>
      </c>
      <c r="K1200" s="196">
        <v>0</v>
      </c>
      <c r="L1200" s="196">
        <v>0</v>
      </c>
      <c r="M1200" s="196">
        <f>K1200+L1200</f>
        <v>0</v>
      </c>
      <c r="N1200" s="172">
        <v>5230</v>
      </c>
    </row>
    <row r="1201" spans="1:14" x14ac:dyDescent="0.25">
      <c r="A1201" s="27">
        <f t="shared" si="302"/>
        <v>322</v>
      </c>
      <c r="B1201" s="28" t="str">
        <f t="shared" si="300"/>
        <v xml:space="preserve"> </v>
      </c>
      <c r="C1201" s="35" t="str">
        <f t="shared" si="303"/>
        <v xml:space="preserve">  </v>
      </c>
      <c r="D1201" s="35" t="str">
        <f t="shared" si="304"/>
        <v xml:space="preserve">  </v>
      </c>
      <c r="E1201" s="36"/>
      <c r="F1201" s="152"/>
      <c r="G1201" s="173">
        <v>322</v>
      </c>
      <c r="H1201" s="174"/>
      <c r="I1201" s="174"/>
      <c r="J1201" s="192" t="s">
        <v>131</v>
      </c>
      <c r="K1201" s="176">
        <f t="shared" ref="K1201" si="345">SUM(K1202:K1204)</f>
        <v>0</v>
      </c>
      <c r="L1201" s="176">
        <f t="shared" ref="L1201:M1201" si="346">SUM(L1202:L1204)</f>
        <v>0</v>
      </c>
      <c r="M1201" s="176">
        <f t="shared" si="346"/>
        <v>0</v>
      </c>
      <c r="N1201" s="172"/>
    </row>
    <row r="1202" spans="1:14" ht="25.5" x14ac:dyDescent="0.25">
      <c r="A1202" s="27">
        <f t="shared" si="302"/>
        <v>3221</v>
      </c>
      <c r="B1202" s="28" t="str">
        <f t="shared" si="300"/>
        <v xml:space="preserve"> </v>
      </c>
      <c r="C1202" s="35" t="str">
        <f t="shared" si="303"/>
        <v xml:space="preserve">  </v>
      </c>
      <c r="D1202" s="35" t="str">
        <f t="shared" si="304"/>
        <v xml:space="preserve">  </v>
      </c>
      <c r="E1202" s="36" t="s">
        <v>183</v>
      </c>
      <c r="F1202" s="152">
        <v>52</v>
      </c>
      <c r="G1202" s="173">
        <v>3221</v>
      </c>
      <c r="H1202" s="179"/>
      <c r="I1202" s="179">
        <v>1734</v>
      </c>
      <c r="J1202" s="214" t="s">
        <v>132</v>
      </c>
      <c r="K1202" s="196">
        <v>0</v>
      </c>
      <c r="L1202" s="196">
        <v>0</v>
      </c>
      <c r="M1202" s="196">
        <f>K1202+L1202</f>
        <v>0</v>
      </c>
      <c r="N1202" s="172">
        <v>5230</v>
      </c>
    </row>
    <row r="1203" spans="1:14" x14ac:dyDescent="0.25">
      <c r="A1203" s="27">
        <f t="shared" si="302"/>
        <v>3222</v>
      </c>
      <c r="B1203" s="28" t="str">
        <f t="shared" si="300"/>
        <v xml:space="preserve"> </v>
      </c>
      <c r="C1203" s="35" t="str">
        <f t="shared" si="303"/>
        <v xml:space="preserve">  </v>
      </c>
      <c r="D1203" s="35" t="str">
        <f t="shared" si="304"/>
        <v xml:space="preserve">  </v>
      </c>
      <c r="E1203" s="36" t="s">
        <v>183</v>
      </c>
      <c r="F1203" s="152">
        <v>52</v>
      </c>
      <c r="G1203" s="173">
        <v>3222</v>
      </c>
      <c r="H1203" s="179"/>
      <c r="I1203" s="179">
        <v>1735</v>
      </c>
      <c r="J1203" s="214" t="s">
        <v>133</v>
      </c>
      <c r="K1203" s="196">
        <v>0</v>
      </c>
      <c r="L1203" s="196">
        <v>0</v>
      </c>
      <c r="M1203" s="196">
        <f>K1203+L1203</f>
        <v>0</v>
      </c>
      <c r="N1203" s="172">
        <v>5230</v>
      </c>
    </row>
    <row r="1204" spans="1:14" x14ac:dyDescent="0.25">
      <c r="A1204" s="27">
        <f t="shared" si="302"/>
        <v>3223</v>
      </c>
      <c r="B1204" s="28" t="str">
        <f t="shared" si="300"/>
        <v xml:space="preserve"> </v>
      </c>
      <c r="C1204" s="35" t="str">
        <f t="shared" si="303"/>
        <v xml:space="preserve">  </v>
      </c>
      <c r="D1204" s="35" t="str">
        <f t="shared" si="304"/>
        <v xml:space="preserve">  </v>
      </c>
      <c r="E1204" s="36" t="s">
        <v>183</v>
      </c>
      <c r="F1204" s="152">
        <v>52</v>
      </c>
      <c r="G1204" s="173">
        <v>3223</v>
      </c>
      <c r="H1204" s="179"/>
      <c r="I1204" s="179">
        <v>1736</v>
      </c>
      <c r="J1204" s="214" t="s">
        <v>134</v>
      </c>
      <c r="K1204" s="196">
        <v>0</v>
      </c>
      <c r="L1204" s="196">
        <v>0</v>
      </c>
      <c r="M1204" s="196">
        <f>K1204+L1204</f>
        <v>0</v>
      </c>
      <c r="N1204" s="172">
        <v>5230</v>
      </c>
    </row>
    <row r="1205" spans="1:14" x14ac:dyDescent="0.25">
      <c r="A1205" s="27">
        <f t="shared" si="302"/>
        <v>323</v>
      </c>
      <c r="B1205" s="28" t="str">
        <f t="shared" si="300"/>
        <v xml:space="preserve"> </v>
      </c>
      <c r="C1205" s="35" t="str">
        <f t="shared" si="303"/>
        <v xml:space="preserve">  </v>
      </c>
      <c r="D1205" s="35" t="str">
        <f t="shared" si="304"/>
        <v xml:space="preserve">  </v>
      </c>
      <c r="E1205" s="36"/>
      <c r="F1205" s="152"/>
      <c r="G1205" s="173">
        <v>323</v>
      </c>
      <c r="H1205" s="174"/>
      <c r="I1205" s="174"/>
      <c r="J1205" s="192" t="s">
        <v>136</v>
      </c>
      <c r="K1205" s="176">
        <f>SUM(K1206:K1208)</f>
        <v>0</v>
      </c>
      <c r="L1205" s="176">
        <f>SUM(L1206:L1208)</f>
        <v>0</v>
      </c>
      <c r="M1205" s="176">
        <f>SUM(M1206:M1208)</f>
        <v>0</v>
      </c>
      <c r="N1205" s="172"/>
    </row>
    <row r="1206" spans="1:14" x14ac:dyDescent="0.25">
      <c r="A1206" s="27">
        <f t="shared" si="302"/>
        <v>3231</v>
      </c>
      <c r="B1206" s="28" t="str">
        <f t="shared" si="300"/>
        <v xml:space="preserve"> </v>
      </c>
      <c r="C1206" s="35" t="str">
        <f t="shared" si="303"/>
        <v xml:space="preserve">  </v>
      </c>
      <c r="D1206" s="35" t="str">
        <f t="shared" si="304"/>
        <v xml:space="preserve">  </v>
      </c>
      <c r="E1206" s="36" t="s">
        <v>183</v>
      </c>
      <c r="F1206" s="152">
        <v>52</v>
      </c>
      <c r="G1206" s="173">
        <v>3231</v>
      </c>
      <c r="H1206" s="179"/>
      <c r="I1206" s="179">
        <v>1737</v>
      </c>
      <c r="J1206" s="214" t="s">
        <v>137</v>
      </c>
      <c r="K1206" s="196">
        <v>0</v>
      </c>
      <c r="L1206" s="196">
        <v>0</v>
      </c>
      <c r="M1206" s="196">
        <f>K1206+L1206</f>
        <v>0</v>
      </c>
      <c r="N1206" s="172">
        <v>5230</v>
      </c>
    </row>
    <row r="1207" spans="1:14" x14ac:dyDescent="0.25">
      <c r="A1207" s="27">
        <f t="shared" si="302"/>
        <v>3237</v>
      </c>
      <c r="B1207" s="28" t="str">
        <f t="shared" si="300"/>
        <v xml:space="preserve"> </v>
      </c>
      <c r="C1207" s="35" t="str">
        <f t="shared" si="303"/>
        <v xml:space="preserve">  </v>
      </c>
      <c r="D1207" s="35" t="str">
        <f t="shared" si="304"/>
        <v xml:space="preserve">  </v>
      </c>
      <c r="E1207" s="36" t="s">
        <v>183</v>
      </c>
      <c r="F1207" s="152">
        <v>52</v>
      </c>
      <c r="G1207" s="173">
        <v>3237</v>
      </c>
      <c r="H1207" s="179"/>
      <c r="I1207" s="179">
        <v>1738</v>
      </c>
      <c r="J1207" s="214" t="s">
        <v>164</v>
      </c>
      <c r="K1207" s="196">
        <v>0</v>
      </c>
      <c r="L1207" s="196">
        <v>0</v>
      </c>
      <c r="M1207" s="196">
        <f>K1207+L1207</f>
        <v>0</v>
      </c>
      <c r="N1207" s="172">
        <v>5230</v>
      </c>
    </row>
    <row r="1208" spans="1:14" x14ac:dyDescent="0.25">
      <c r="A1208" s="27">
        <f t="shared" si="302"/>
        <v>3239</v>
      </c>
      <c r="B1208" s="28" t="str">
        <f t="shared" si="300"/>
        <v xml:space="preserve"> </v>
      </c>
      <c r="C1208" s="35" t="str">
        <f t="shared" si="303"/>
        <v xml:space="preserve">  </v>
      </c>
      <c r="D1208" s="35" t="str">
        <f t="shared" si="304"/>
        <v xml:space="preserve">  </v>
      </c>
      <c r="E1208" s="36" t="s">
        <v>183</v>
      </c>
      <c r="F1208" s="152">
        <v>52</v>
      </c>
      <c r="G1208" s="173">
        <v>3239</v>
      </c>
      <c r="H1208" s="179"/>
      <c r="I1208" s="179">
        <v>1739</v>
      </c>
      <c r="J1208" s="214" t="s">
        <v>145</v>
      </c>
      <c r="K1208" s="196">
        <v>0</v>
      </c>
      <c r="L1208" s="196">
        <v>0</v>
      </c>
      <c r="M1208" s="196">
        <f>K1208+L1208</f>
        <v>0</v>
      </c>
      <c r="N1208" s="172">
        <v>5230</v>
      </c>
    </row>
    <row r="1209" spans="1:14" ht="25.5" x14ac:dyDescent="0.25">
      <c r="A1209" s="27">
        <f t="shared" si="302"/>
        <v>329</v>
      </c>
      <c r="B1209" s="28" t="str">
        <f t="shared" si="300"/>
        <v xml:space="preserve"> </v>
      </c>
      <c r="C1209" s="35" t="str">
        <f t="shared" si="303"/>
        <v xml:space="preserve">  </v>
      </c>
      <c r="D1209" s="35" t="str">
        <f t="shared" si="304"/>
        <v xml:space="preserve">  </v>
      </c>
      <c r="E1209" s="36"/>
      <c r="F1209" s="152"/>
      <c r="G1209" s="173">
        <v>329</v>
      </c>
      <c r="H1209" s="174"/>
      <c r="I1209" s="174"/>
      <c r="J1209" s="192" t="s">
        <v>147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x14ac:dyDescent="0.25">
      <c r="A1210" s="27">
        <f t="shared" si="302"/>
        <v>3293</v>
      </c>
      <c r="B1210" s="28" t="str">
        <f t="shared" si="300"/>
        <v xml:space="preserve"> </v>
      </c>
      <c r="C1210" s="35" t="str">
        <f t="shared" si="303"/>
        <v xml:space="preserve">  </v>
      </c>
      <c r="D1210" s="35" t="str">
        <f t="shared" si="304"/>
        <v xml:space="preserve">  </v>
      </c>
      <c r="E1210" s="36" t="s">
        <v>183</v>
      </c>
      <c r="F1210" s="152">
        <v>52</v>
      </c>
      <c r="G1210" s="173">
        <v>3293</v>
      </c>
      <c r="H1210" s="179"/>
      <c r="I1210" s="179">
        <v>1740</v>
      </c>
      <c r="J1210" s="214" t="s">
        <v>149</v>
      </c>
      <c r="K1210" s="196">
        <v>0</v>
      </c>
      <c r="L1210" s="196">
        <v>0</v>
      </c>
      <c r="M1210" s="196">
        <f>K1210+L1210</f>
        <v>0</v>
      </c>
      <c r="N1210" s="172">
        <v>5230</v>
      </c>
    </row>
    <row r="1211" spans="1:14" x14ac:dyDescent="0.25">
      <c r="A1211" s="27">
        <f t="shared" si="302"/>
        <v>0</v>
      </c>
      <c r="B1211" s="28" t="str">
        <f t="shared" si="300"/>
        <v xml:space="preserve"> </v>
      </c>
      <c r="C1211" s="35" t="str">
        <f t="shared" si="303"/>
        <v xml:space="preserve">  </v>
      </c>
      <c r="D1211" s="35" t="str">
        <f t="shared" si="304"/>
        <v xml:space="preserve">  </v>
      </c>
      <c r="E1211" s="36"/>
      <c r="F1211" s="152"/>
      <c r="G1211" s="173"/>
      <c r="H1211" s="174"/>
      <c r="I1211" s="174"/>
      <c r="J1211" s="175"/>
      <c r="K1211" s="176"/>
      <c r="L1211" s="176"/>
      <c r="M1211" s="176"/>
    </row>
    <row r="1212" spans="1:14" x14ac:dyDescent="0.25">
      <c r="A1212" s="27" t="str">
        <f t="shared" si="302"/>
        <v>T 1207 21</v>
      </c>
      <c r="B1212" s="28" t="str">
        <f t="shared" si="300"/>
        <v xml:space="preserve"> </v>
      </c>
      <c r="C1212" s="35" t="str">
        <f t="shared" si="303"/>
        <v xml:space="preserve">  </v>
      </c>
      <c r="D1212" s="35" t="str">
        <f t="shared" si="304"/>
        <v xml:space="preserve">  </v>
      </c>
      <c r="E1212" s="162" t="s">
        <v>183</v>
      </c>
      <c r="F1212" s="152"/>
      <c r="G1212" s="181" t="s">
        <v>257</v>
      </c>
      <c r="H1212" s="164"/>
      <c r="I1212" s="164"/>
      <c r="J1212" s="165" t="s">
        <v>258</v>
      </c>
      <c r="K1212" s="182">
        <f>SUM(K1214)</f>
        <v>0</v>
      </c>
      <c r="L1212" s="182">
        <f>SUM(L1214)</f>
        <v>0</v>
      </c>
      <c r="M1212" s="182">
        <f>SUM(M1214)</f>
        <v>0</v>
      </c>
      <c r="N1212" s="172"/>
    </row>
    <row r="1213" spans="1:14" ht="25.5" x14ac:dyDescent="0.25">
      <c r="A1213" s="27">
        <f t="shared" si="302"/>
        <v>11</v>
      </c>
      <c r="B1213" s="28" t="str">
        <f t="shared" si="300"/>
        <v xml:space="preserve"> </v>
      </c>
      <c r="C1213" s="35" t="str">
        <f t="shared" si="303"/>
        <v xml:space="preserve">  </v>
      </c>
      <c r="D1213" s="35" t="str">
        <f t="shared" si="304"/>
        <v xml:space="preserve">  </v>
      </c>
      <c r="E1213" s="167"/>
      <c r="F1213" s="152"/>
      <c r="G1213" s="168">
        <v>11</v>
      </c>
      <c r="H1213" s="169"/>
      <c r="I1213" s="169"/>
      <c r="J1213" s="170" t="s">
        <v>96</v>
      </c>
      <c r="K1213" s="171">
        <f t="shared" ref="K1213:M1213" si="347">SUMIF($F1214:$F1228,$G1213,K1214:K1228)</f>
        <v>0</v>
      </c>
      <c r="L1213" s="171">
        <f t="shared" si="347"/>
        <v>0</v>
      </c>
      <c r="M1213" s="171">
        <f t="shared" si="347"/>
        <v>0</v>
      </c>
      <c r="N1213" s="172"/>
    </row>
    <row r="1214" spans="1:14" x14ac:dyDescent="0.25">
      <c r="B1214" s="28" t="str">
        <f t="shared" si="300"/>
        <v xml:space="preserve"> </v>
      </c>
      <c r="C1214" s="35"/>
      <c r="D1214" s="35"/>
      <c r="E1214" s="36"/>
      <c r="F1214" s="152"/>
      <c r="G1214" s="173">
        <v>3</v>
      </c>
      <c r="H1214" s="174"/>
      <c r="I1214" s="174"/>
      <c r="J1214" s="175" t="s">
        <v>118</v>
      </c>
      <c r="K1214" s="176">
        <f t="shared" ref="K1214:M1214" si="348">SUM(K1215,K1222)</f>
        <v>0</v>
      </c>
      <c r="L1214" s="176">
        <f t="shared" si="348"/>
        <v>0</v>
      </c>
      <c r="M1214" s="176">
        <f t="shared" si="348"/>
        <v>0</v>
      </c>
    </row>
    <row r="1215" spans="1:14" x14ac:dyDescent="0.25">
      <c r="A1215" s="27">
        <f t="shared" si="302"/>
        <v>31</v>
      </c>
      <c r="B1215" s="28" t="str">
        <f t="shared" si="300"/>
        <v xml:space="preserve"> </v>
      </c>
      <c r="C1215" s="35" t="str">
        <f t="shared" si="303"/>
        <v xml:space="preserve">  </v>
      </c>
      <c r="D1215" s="35" t="str">
        <f t="shared" si="304"/>
        <v xml:space="preserve">  </v>
      </c>
      <c r="E1215" s="36"/>
      <c r="F1215" s="152"/>
      <c r="G1215" s="173">
        <v>31</v>
      </c>
      <c r="H1215" s="174"/>
      <c r="I1215" s="174"/>
      <c r="J1215" s="175" t="s">
        <v>119</v>
      </c>
      <c r="K1215" s="176">
        <f>SUM(K1216,K1218,K1220)</f>
        <v>0</v>
      </c>
      <c r="L1215" s="176">
        <f>SUM(L1216,L1218,L1220)</f>
        <v>0</v>
      </c>
      <c r="M1215" s="176">
        <f>SUM(M1216,M1218,M1220)</f>
        <v>0</v>
      </c>
    </row>
    <row r="1216" spans="1:14" x14ac:dyDescent="0.25">
      <c r="A1216" s="27">
        <f t="shared" si="302"/>
        <v>311</v>
      </c>
      <c r="B1216" s="28" t="str">
        <f t="shared" si="300"/>
        <v xml:space="preserve"> </v>
      </c>
      <c r="C1216" s="35" t="str">
        <f t="shared" si="303"/>
        <v xml:space="preserve">  </v>
      </c>
      <c r="D1216" s="35" t="str">
        <f t="shared" si="304"/>
        <v xml:space="preserve">  </v>
      </c>
      <c r="E1216" s="36"/>
      <c r="F1216" s="152"/>
      <c r="G1216" s="173">
        <v>311</v>
      </c>
      <c r="H1216" s="174"/>
      <c r="I1216" s="174"/>
      <c r="J1216" s="175" t="s">
        <v>120</v>
      </c>
      <c r="K1216" s="176">
        <f>SUM(K1217)</f>
        <v>0</v>
      </c>
      <c r="L1216" s="176">
        <f>SUM(L1217)</f>
        <v>0</v>
      </c>
      <c r="M1216" s="176">
        <f>SUM(M1217)</f>
        <v>0</v>
      </c>
    </row>
    <row r="1217" spans="1:14" x14ac:dyDescent="0.25">
      <c r="A1217" s="27">
        <f t="shared" si="302"/>
        <v>3111</v>
      </c>
      <c r="B1217" s="28" t="str">
        <f t="shared" si="300"/>
        <v xml:space="preserve"> </v>
      </c>
      <c r="C1217" s="35" t="str">
        <f t="shared" si="303"/>
        <v xml:space="preserve">  </v>
      </c>
      <c r="D1217" s="35" t="str">
        <f t="shared" si="304"/>
        <v xml:space="preserve">  </v>
      </c>
      <c r="E1217" s="36" t="s">
        <v>183</v>
      </c>
      <c r="F1217" s="152">
        <v>11</v>
      </c>
      <c r="G1217" s="173">
        <v>3111</v>
      </c>
      <c r="H1217" s="179"/>
      <c r="I1217" s="179">
        <v>1741</v>
      </c>
      <c r="J1217" s="175" t="s">
        <v>121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02"/>
        <v>312</v>
      </c>
      <c r="B1218" s="28" t="str">
        <f t="shared" si="300"/>
        <v xml:space="preserve"> </v>
      </c>
      <c r="C1218" s="35" t="str">
        <f t="shared" si="303"/>
        <v xml:space="preserve">  </v>
      </c>
      <c r="D1218" s="35" t="str">
        <f t="shared" si="304"/>
        <v xml:space="preserve">  </v>
      </c>
      <c r="E1218" s="36"/>
      <c r="F1218" s="152"/>
      <c r="G1218" s="173">
        <v>312</v>
      </c>
      <c r="H1218" s="174"/>
      <c r="I1218" s="174"/>
      <c r="J1218" s="175" t="s">
        <v>122</v>
      </c>
      <c r="K1218" s="176">
        <f>SUM(K1219)</f>
        <v>0</v>
      </c>
      <c r="L1218" s="176">
        <f>SUM(L1219)</f>
        <v>0</v>
      </c>
      <c r="M1218" s="176">
        <f>SUM(M1219)</f>
        <v>0</v>
      </c>
    </row>
    <row r="1219" spans="1:14" x14ac:dyDescent="0.25">
      <c r="A1219" s="27">
        <f t="shared" si="302"/>
        <v>3121</v>
      </c>
      <c r="B1219" s="28" t="str">
        <f t="shared" si="300"/>
        <v xml:space="preserve"> </v>
      </c>
      <c r="C1219" s="35" t="str">
        <f t="shared" si="303"/>
        <v xml:space="preserve">  </v>
      </c>
      <c r="D1219" s="35" t="str">
        <f t="shared" si="304"/>
        <v xml:space="preserve">  </v>
      </c>
      <c r="E1219" s="36" t="s">
        <v>183</v>
      </c>
      <c r="F1219" s="152">
        <v>11</v>
      </c>
      <c r="G1219" s="173">
        <v>3121</v>
      </c>
      <c r="H1219" s="179"/>
      <c r="I1219" s="179">
        <v>1742</v>
      </c>
      <c r="J1219" s="175" t="s">
        <v>122</v>
      </c>
      <c r="K1219" s="196">
        <v>0</v>
      </c>
      <c r="L1219" s="196">
        <v>0</v>
      </c>
      <c r="M1219" s="180">
        <f>K1219+L1219</f>
        <v>0</v>
      </c>
      <c r="N1219" s="38">
        <v>111</v>
      </c>
    </row>
    <row r="1220" spans="1:14" x14ac:dyDescent="0.25">
      <c r="A1220" s="27">
        <f t="shared" si="302"/>
        <v>313</v>
      </c>
      <c r="B1220" s="28" t="str">
        <f t="shared" si="300"/>
        <v xml:space="preserve"> </v>
      </c>
      <c r="C1220" s="35" t="str">
        <f t="shared" si="303"/>
        <v xml:space="preserve">  </v>
      </c>
      <c r="D1220" s="35" t="str">
        <f t="shared" si="304"/>
        <v xml:space="preserve">  </v>
      </c>
      <c r="E1220" s="36"/>
      <c r="F1220" s="152"/>
      <c r="G1220" s="173">
        <v>313</v>
      </c>
      <c r="H1220" s="174"/>
      <c r="I1220" s="174"/>
      <c r="J1220" s="175" t="s">
        <v>123</v>
      </c>
      <c r="K1220" s="176">
        <f>SUM(K1221:K1221)</f>
        <v>0</v>
      </c>
      <c r="L1220" s="176">
        <f>SUM(L1221:L1221)</f>
        <v>0</v>
      </c>
      <c r="M1220" s="176">
        <f>SUM(M1221:M1221)</f>
        <v>0</v>
      </c>
    </row>
    <row r="1221" spans="1:14" ht="25.5" x14ac:dyDescent="0.25">
      <c r="A1221" s="27">
        <f t="shared" si="302"/>
        <v>3132</v>
      </c>
      <c r="B1221" s="28" t="str">
        <f t="shared" si="300"/>
        <v xml:space="preserve"> </v>
      </c>
      <c r="C1221" s="35" t="str">
        <f t="shared" si="303"/>
        <v xml:space="preserve">  </v>
      </c>
      <c r="D1221" s="35" t="str">
        <f t="shared" si="304"/>
        <v xml:space="preserve">  </v>
      </c>
      <c r="E1221" s="36" t="s">
        <v>183</v>
      </c>
      <c r="F1221" s="152">
        <v>11</v>
      </c>
      <c r="G1221" s="173">
        <v>3132</v>
      </c>
      <c r="H1221" s="179"/>
      <c r="I1221" s="179">
        <v>1743</v>
      </c>
      <c r="J1221" s="175" t="s">
        <v>124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02"/>
        <v>32</v>
      </c>
      <c r="B1222" s="28" t="str">
        <f t="shared" si="300"/>
        <v xml:space="preserve"> </v>
      </c>
      <c r="C1222" s="35" t="str">
        <f t="shared" si="303"/>
        <v xml:space="preserve">  </v>
      </c>
      <c r="D1222" s="35" t="str">
        <f t="shared" si="304"/>
        <v xml:space="preserve">  </v>
      </c>
      <c r="E1222" s="36"/>
      <c r="F1222" s="152"/>
      <c r="G1222" s="173">
        <v>32</v>
      </c>
      <c r="H1222" s="174"/>
      <c r="I1222" s="174"/>
      <c r="J1222" s="175" t="s">
        <v>125</v>
      </c>
      <c r="K1222" s="176">
        <f>SUM(K1223,K1226)</f>
        <v>0</v>
      </c>
      <c r="L1222" s="176">
        <f>SUM(L1223,L1226)</f>
        <v>0</v>
      </c>
      <c r="M1222" s="176">
        <f>SUM(M1223,M1226)</f>
        <v>0</v>
      </c>
    </row>
    <row r="1223" spans="1:14" x14ac:dyDescent="0.25">
      <c r="A1223" s="27">
        <f t="shared" si="302"/>
        <v>321</v>
      </c>
      <c r="B1223" s="28" t="str">
        <f t="shared" si="300"/>
        <v xml:space="preserve"> </v>
      </c>
      <c r="C1223" s="35" t="str">
        <f t="shared" si="303"/>
        <v xml:space="preserve">  </v>
      </c>
      <c r="D1223" s="35" t="str">
        <f t="shared" si="304"/>
        <v xml:space="preserve">  </v>
      </c>
      <c r="E1223" s="36"/>
      <c r="F1223" s="152"/>
      <c r="G1223" s="173">
        <v>321</v>
      </c>
      <c r="H1223" s="174"/>
      <c r="I1223" s="174"/>
      <c r="J1223" s="175" t="s">
        <v>126</v>
      </c>
      <c r="K1223" s="176">
        <f>SUM(K1224:K1225)</f>
        <v>0</v>
      </c>
      <c r="L1223" s="176">
        <f>SUM(L1224:L1225)</f>
        <v>0</v>
      </c>
      <c r="M1223" s="176">
        <f>SUM(M1224:M1225)</f>
        <v>0</v>
      </c>
    </row>
    <row r="1224" spans="1:14" x14ac:dyDescent="0.25">
      <c r="A1224" s="27">
        <f t="shared" si="302"/>
        <v>3211</v>
      </c>
      <c r="B1224" s="28" t="str">
        <f t="shared" si="300"/>
        <v xml:space="preserve"> </v>
      </c>
      <c r="C1224" s="35" t="str">
        <f t="shared" si="303"/>
        <v xml:space="preserve">  </v>
      </c>
      <c r="D1224" s="35" t="str">
        <f t="shared" si="304"/>
        <v xml:space="preserve">  </v>
      </c>
      <c r="E1224" s="36" t="s">
        <v>183</v>
      </c>
      <c r="F1224" s="152">
        <v>11</v>
      </c>
      <c r="G1224" s="173">
        <v>3211</v>
      </c>
      <c r="H1224" s="179"/>
      <c r="I1224" s="179">
        <v>1744</v>
      </c>
      <c r="J1224" s="175" t="s">
        <v>127</v>
      </c>
      <c r="K1224" s="196">
        <v>0</v>
      </c>
      <c r="L1224" s="196">
        <v>0</v>
      </c>
      <c r="M1224" s="180">
        <f>K1224+L1224</f>
        <v>0</v>
      </c>
      <c r="N1224" s="38">
        <v>111</v>
      </c>
    </row>
    <row r="1225" spans="1:14" ht="25.5" x14ac:dyDescent="0.25">
      <c r="A1225" s="27">
        <f t="shared" si="302"/>
        <v>3212</v>
      </c>
      <c r="B1225" s="28" t="str">
        <f t="shared" si="300"/>
        <v xml:space="preserve"> </v>
      </c>
      <c r="C1225" s="35" t="str">
        <f t="shared" si="303"/>
        <v xml:space="preserve">  </v>
      </c>
      <c r="D1225" s="35" t="str">
        <f t="shared" si="304"/>
        <v xml:space="preserve">  </v>
      </c>
      <c r="E1225" s="36" t="s">
        <v>183</v>
      </c>
      <c r="F1225" s="152">
        <v>11</v>
      </c>
      <c r="G1225" s="173">
        <v>3212</v>
      </c>
      <c r="H1225" s="179"/>
      <c r="I1225" s="179">
        <v>1745</v>
      </c>
      <c r="J1225" s="175" t="s">
        <v>128</v>
      </c>
      <c r="K1225" s="196">
        <v>0</v>
      </c>
      <c r="L1225" s="196">
        <v>0</v>
      </c>
      <c r="M1225" s="180">
        <f>K1225+L1225</f>
        <v>0</v>
      </c>
      <c r="N1225" s="38">
        <v>111</v>
      </c>
    </row>
    <row r="1226" spans="1:14" x14ac:dyDescent="0.25">
      <c r="A1226" s="27">
        <f t="shared" si="302"/>
        <v>322</v>
      </c>
      <c r="B1226" s="28" t="str">
        <f t="shared" si="300"/>
        <v xml:space="preserve"> </v>
      </c>
      <c r="C1226" s="35" t="str">
        <f t="shared" si="303"/>
        <v xml:space="preserve">  </v>
      </c>
      <c r="D1226" s="35" t="str">
        <f t="shared" si="304"/>
        <v xml:space="preserve">  </v>
      </c>
      <c r="E1226" s="36"/>
      <c r="F1226" s="152"/>
      <c r="G1226" s="173">
        <v>322</v>
      </c>
      <c r="H1226" s="174"/>
      <c r="I1226" s="174"/>
      <c r="J1226" s="175" t="s">
        <v>131</v>
      </c>
      <c r="K1226" s="176">
        <f t="shared" ref="K1226:M1226" si="349">SUM(K1227)</f>
        <v>0</v>
      </c>
      <c r="L1226" s="176">
        <f t="shared" si="349"/>
        <v>0</v>
      </c>
      <c r="M1226" s="176">
        <f t="shared" si="349"/>
        <v>0</v>
      </c>
    </row>
    <row r="1227" spans="1:14" x14ac:dyDescent="0.25">
      <c r="A1227" s="27">
        <f>G1227</f>
        <v>3222</v>
      </c>
      <c r="B1227" s="28" t="str">
        <f t="shared" si="300"/>
        <v xml:space="preserve"> </v>
      </c>
      <c r="C1227" s="35" t="str">
        <f t="shared" si="303"/>
        <v xml:space="preserve">  </v>
      </c>
      <c r="D1227" s="35" t="str">
        <f t="shared" si="304"/>
        <v xml:space="preserve">  </v>
      </c>
      <c r="E1227" s="36" t="s">
        <v>183</v>
      </c>
      <c r="F1227" s="152">
        <v>11</v>
      </c>
      <c r="G1227" s="173">
        <v>3222</v>
      </c>
      <c r="H1227" s="179"/>
      <c r="I1227" s="179">
        <v>1746</v>
      </c>
      <c r="J1227" s="175" t="s">
        <v>133</v>
      </c>
      <c r="K1227" s="196">
        <v>0</v>
      </c>
      <c r="L1227" s="196">
        <v>0</v>
      </c>
      <c r="M1227" s="180">
        <f>K1227+L1227</f>
        <v>0</v>
      </c>
      <c r="N1227" s="38">
        <v>111</v>
      </c>
    </row>
    <row r="1228" spans="1:14" x14ac:dyDescent="0.25">
      <c r="A1228" s="27">
        <f t="shared" si="302"/>
        <v>0</v>
      </c>
      <c r="B1228" s="28" t="str">
        <f t="shared" si="300"/>
        <v xml:space="preserve"> </v>
      </c>
      <c r="C1228" s="35" t="str">
        <f t="shared" si="303"/>
        <v xml:space="preserve">  </v>
      </c>
      <c r="D1228" s="35" t="str">
        <f t="shared" si="304"/>
        <v xml:space="preserve">  </v>
      </c>
      <c r="E1228" s="36"/>
      <c r="F1228" s="152"/>
      <c r="G1228" s="173"/>
      <c r="H1228" s="174"/>
      <c r="I1228" s="174"/>
      <c r="J1228" s="175"/>
      <c r="K1228" s="176"/>
      <c r="L1228" s="176"/>
      <c r="M1228" s="176"/>
    </row>
    <row r="1229" spans="1:14" x14ac:dyDescent="0.25">
      <c r="A1229" s="27" t="str">
        <f t="shared" si="302"/>
        <v>T 1207 22</v>
      </c>
      <c r="B1229" s="28" t="str">
        <f t="shared" si="300"/>
        <v xml:space="preserve"> </v>
      </c>
      <c r="C1229" s="35" t="str">
        <f t="shared" si="303"/>
        <v xml:space="preserve">  </v>
      </c>
      <c r="D1229" s="35" t="str">
        <f t="shared" si="304"/>
        <v xml:space="preserve">  </v>
      </c>
      <c r="E1229" s="162" t="s">
        <v>183</v>
      </c>
      <c r="F1229" s="152"/>
      <c r="G1229" s="181" t="s">
        <v>259</v>
      </c>
      <c r="H1229" s="164"/>
      <c r="I1229" s="164"/>
      <c r="J1229" s="165" t="s">
        <v>260</v>
      </c>
      <c r="K1229" s="182">
        <f t="shared" ref="K1229:M1229" si="350">SUM(K1231)</f>
        <v>0</v>
      </c>
      <c r="L1229" s="182">
        <f t="shared" si="350"/>
        <v>0</v>
      </c>
      <c r="M1229" s="182">
        <f t="shared" si="350"/>
        <v>0</v>
      </c>
      <c r="N1229" s="172"/>
    </row>
    <row r="1230" spans="1:14" ht="25.5" x14ac:dyDescent="0.25">
      <c r="A1230" s="27">
        <f t="shared" si="302"/>
        <v>11</v>
      </c>
      <c r="B1230" s="28" t="str">
        <f t="shared" si="300"/>
        <v xml:space="preserve"> </v>
      </c>
      <c r="C1230" s="35" t="str">
        <f t="shared" si="303"/>
        <v xml:space="preserve">  </v>
      </c>
      <c r="D1230" s="35" t="str">
        <f t="shared" si="304"/>
        <v xml:space="preserve">  </v>
      </c>
      <c r="E1230" s="167"/>
      <c r="F1230" s="152"/>
      <c r="G1230" s="168">
        <v>11</v>
      </c>
      <c r="H1230" s="169"/>
      <c r="I1230" s="169"/>
      <c r="J1230" s="170" t="s">
        <v>96</v>
      </c>
      <c r="K1230" s="171">
        <f t="shared" ref="K1230:M1230" si="351">SUMIF($F1231:$F1248,$G1230,K1231:K1248)</f>
        <v>0</v>
      </c>
      <c r="L1230" s="171">
        <f t="shared" si="351"/>
        <v>0</v>
      </c>
      <c r="M1230" s="171">
        <f t="shared" si="351"/>
        <v>0</v>
      </c>
      <c r="N1230" s="172"/>
    </row>
    <row r="1231" spans="1:14" x14ac:dyDescent="0.25">
      <c r="A1231" s="27">
        <f t="shared" si="302"/>
        <v>3</v>
      </c>
      <c r="B1231" s="28" t="str">
        <f t="shared" si="300"/>
        <v xml:space="preserve"> </v>
      </c>
      <c r="C1231" s="35" t="str">
        <f t="shared" si="303"/>
        <v xml:space="preserve">  </v>
      </c>
      <c r="D1231" s="35" t="str">
        <f t="shared" si="304"/>
        <v xml:space="preserve">  </v>
      </c>
      <c r="E1231" s="36"/>
      <c r="F1231" s="152"/>
      <c r="G1231" s="173">
        <v>3</v>
      </c>
      <c r="H1231" s="174"/>
      <c r="I1231" s="174"/>
      <c r="J1231" s="175" t="s">
        <v>118</v>
      </c>
      <c r="K1231" s="176">
        <f>SUM(K1232,K1237)</f>
        <v>0</v>
      </c>
      <c r="L1231" s="176">
        <f>SUM(L1232,L1237)</f>
        <v>0</v>
      </c>
      <c r="M1231" s="176">
        <f>SUM(M1232,M1237)</f>
        <v>0</v>
      </c>
      <c r="N1231" s="172"/>
    </row>
    <row r="1232" spans="1:14" x14ac:dyDescent="0.25">
      <c r="A1232" s="27">
        <f t="shared" si="302"/>
        <v>31</v>
      </c>
      <c r="B1232" s="28" t="str">
        <f t="shared" si="300"/>
        <v xml:space="preserve"> </v>
      </c>
      <c r="C1232" s="35" t="str">
        <f t="shared" si="303"/>
        <v xml:space="preserve">  </v>
      </c>
      <c r="D1232" s="35" t="str">
        <f t="shared" si="304"/>
        <v xml:space="preserve">  </v>
      </c>
      <c r="E1232" s="36"/>
      <c r="F1232" s="152"/>
      <c r="G1232" s="173">
        <v>31</v>
      </c>
      <c r="H1232" s="174"/>
      <c r="I1232" s="174"/>
      <c r="J1232" s="175" t="s">
        <v>119</v>
      </c>
      <c r="K1232" s="176">
        <f>SUM(K1233,K1235)</f>
        <v>0</v>
      </c>
      <c r="L1232" s="176">
        <f>SUM(L1233,L1235)</f>
        <v>0</v>
      </c>
      <c r="M1232" s="176">
        <f>SUM(M1233,M1235)</f>
        <v>0</v>
      </c>
      <c r="N1232" s="172"/>
    </row>
    <row r="1233" spans="1:14" x14ac:dyDescent="0.25">
      <c r="A1233" s="27">
        <f t="shared" si="302"/>
        <v>311</v>
      </c>
      <c r="B1233" s="28" t="str">
        <f t="shared" si="300"/>
        <v xml:space="preserve"> </v>
      </c>
      <c r="C1233" s="35" t="str">
        <f t="shared" si="303"/>
        <v xml:space="preserve">  </v>
      </c>
      <c r="D1233" s="35" t="str">
        <f t="shared" si="304"/>
        <v xml:space="preserve">  </v>
      </c>
      <c r="E1233" s="36"/>
      <c r="F1233" s="152"/>
      <c r="G1233" s="173">
        <v>311</v>
      </c>
      <c r="H1233" s="174"/>
      <c r="I1233" s="174"/>
      <c r="J1233" s="175" t="s">
        <v>120</v>
      </c>
      <c r="K1233" s="176">
        <f t="shared" ref="K1233:M1233" si="352">SUM(K1234)</f>
        <v>0</v>
      </c>
      <c r="L1233" s="176">
        <f t="shared" si="352"/>
        <v>0</v>
      </c>
      <c r="M1233" s="176">
        <f t="shared" si="352"/>
        <v>0</v>
      </c>
      <c r="N1233" s="172"/>
    </row>
    <row r="1234" spans="1:14" x14ac:dyDescent="0.25">
      <c r="B1234" s="28" t="str">
        <f t="shared" si="300"/>
        <v xml:space="preserve"> </v>
      </c>
      <c r="C1234" s="35"/>
      <c r="D1234" s="35"/>
      <c r="E1234" s="36" t="s">
        <v>183</v>
      </c>
      <c r="F1234" s="152">
        <v>11</v>
      </c>
      <c r="G1234" s="173">
        <v>3111</v>
      </c>
      <c r="H1234" s="179"/>
      <c r="I1234" s="179">
        <v>1747</v>
      </c>
      <c r="J1234" s="175" t="s">
        <v>121</v>
      </c>
      <c r="K1234" s="196">
        <v>0</v>
      </c>
      <c r="L1234" s="196">
        <v>0</v>
      </c>
      <c r="M1234" s="180">
        <f>K1234+L1234</f>
        <v>0</v>
      </c>
      <c r="N1234" s="38">
        <v>111</v>
      </c>
    </row>
    <row r="1235" spans="1:14" x14ac:dyDescent="0.25">
      <c r="A1235" s="27">
        <f t="shared" si="302"/>
        <v>313</v>
      </c>
      <c r="B1235" s="28" t="str">
        <f t="shared" si="300"/>
        <v xml:space="preserve"> </v>
      </c>
      <c r="C1235" s="35" t="str">
        <f t="shared" si="303"/>
        <v xml:space="preserve">  </v>
      </c>
      <c r="D1235" s="35" t="str">
        <f t="shared" si="304"/>
        <v xml:space="preserve">  </v>
      </c>
      <c r="E1235" s="36"/>
      <c r="F1235" s="152"/>
      <c r="G1235" s="173">
        <v>313</v>
      </c>
      <c r="H1235" s="174"/>
      <c r="I1235" s="174"/>
      <c r="J1235" s="175" t="s">
        <v>123</v>
      </c>
      <c r="K1235" s="176">
        <f>SUM(K1236:K1236)</f>
        <v>0</v>
      </c>
      <c r="L1235" s="176">
        <f>SUM(L1236:L1236)</f>
        <v>0</v>
      </c>
      <c r="M1235" s="176">
        <f>SUM(M1236:M1236)</f>
        <v>0</v>
      </c>
      <c r="N1235" s="172"/>
    </row>
    <row r="1236" spans="1:14" ht="25.5" x14ac:dyDescent="0.25">
      <c r="A1236" s="27">
        <f t="shared" si="302"/>
        <v>3132</v>
      </c>
      <c r="B1236" s="28" t="str">
        <f t="shared" si="300"/>
        <v xml:space="preserve"> </v>
      </c>
      <c r="C1236" s="35" t="str">
        <f t="shared" si="303"/>
        <v xml:space="preserve">  </v>
      </c>
      <c r="D1236" s="35" t="str">
        <f t="shared" si="304"/>
        <v xml:space="preserve">  </v>
      </c>
      <c r="E1236" s="36" t="s">
        <v>183</v>
      </c>
      <c r="F1236" s="152">
        <v>11</v>
      </c>
      <c r="G1236" s="173">
        <v>3132</v>
      </c>
      <c r="H1236" s="179"/>
      <c r="I1236" s="179">
        <v>1748</v>
      </c>
      <c r="J1236" s="175" t="s">
        <v>124</v>
      </c>
      <c r="K1236" s="196">
        <v>0</v>
      </c>
      <c r="L1236" s="196">
        <v>0</v>
      </c>
      <c r="M1236" s="180">
        <f>K1236+L1236</f>
        <v>0</v>
      </c>
      <c r="N1236" s="38">
        <v>111</v>
      </c>
    </row>
    <row r="1237" spans="1:14" x14ac:dyDescent="0.25">
      <c r="A1237" s="27">
        <f t="shared" si="302"/>
        <v>32</v>
      </c>
      <c r="B1237" s="28" t="str">
        <f t="shared" si="300"/>
        <v xml:space="preserve"> </v>
      </c>
      <c r="C1237" s="35" t="str">
        <f t="shared" si="303"/>
        <v xml:space="preserve">  </v>
      </c>
      <c r="D1237" s="35" t="str">
        <f t="shared" si="304"/>
        <v xml:space="preserve">  </v>
      </c>
      <c r="E1237" s="36"/>
      <c r="F1237" s="152"/>
      <c r="G1237" s="173">
        <v>32</v>
      </c>
      <c r="H1237" s="174"/>
      <c r="I1237" s="174"/>
      <c r="J1237" s="175" t="s">
        <v>125</v>
      </c>
      <c r="K1237" s="176">
        <f>SUM(K1238,K1241,K1245)</f>
        <v>0</v>
      </c>
      <c r="L1237" s="176">
        <f>SUM(L1238,L1241,L1245)</f>
        <v>0</v>
      </c>
      <c r="M1237" s="176">
        <f>SUM(M1238,M1241,M1245)</f>
        <v>0</v>
      </c>
      <c r="N1237" s="172"/>
    </row>
    <row r="1238" spans="1:14" x14ac:dyDescent="0.25">
      <c r="A1238" s="27">
        <f>G1238</f>
        <v>322</v>
      </c>
      <c r="B1238" s="28" t="str">
        <f>IF(H1238&gt;0,F1238," ")</f>
        <v xml:space="preserve"> </v>
      </c>
      <c r="C1238" s="35" t="str">
        <f t="shared" si="303"/>
        <v xml:space="preserve">  </v>
      </c>
      <c r="D1238" s="35" t="str">
        <f t="shared" si="304"/>
        <v xml:space="preserve">  </v>
      </c>
      <c r="E1238" s="36"/>
      <c r="F1238" s="152"/>
      <c r="G1238" s="173">
        <v>322</v>
      </c>
      <c r="H1238" s="174"/>
      <c r="I1238" s="174"/>
      <c r="J1238" s="175" t="s">
        <v>131</v>
      </c>
      <c r="K1238" s="176">
        <f>SUM(K1239:K1240)</f>
        <v>0</v>
      </c>
      <c r="L1238" s="176">
        <f>SUM(L1239:L1240)</f>
        <v>0</v>
      </c>
      <c r="M1238" s="176">
        <f>SUM(M1239:M1240)</f>
        <v>0</v>
      </c>
      <c r="N1238" s="172"/>
    </row>
    <row r="1239" spans="1:14" ht="25.5" x14ac:dyDescent="0.25">
      <c r="A1239" s="27">
        <f>G1239</f>
        <v>3221</v>
      </c>
      <c r="B1239" s="28" t="str">
        <f>IF(H1239&gt;0,F1239," ")</f>
        <v xml:space="preserve"> </v>
      </c>
      <c r="C1239" s="35" t="str">
        <f t="shared" si="303"/>
        <v xml:space="preserve">  </v>
      </c>
      <c r="D1239" s="35" t="str">
        <f t="shared" si="304"/>
        <v xml:space="preserve">  </v>
      </c>
      <c r="E1239" s="36" t="s">
        <v>183</v>
      </c>
      <c r="F1239" s="152">
        <v>11</v>
      </c>
      <c r="G1239" s="173">
        <v>3221</v>
      </c>
      <c r="H1239" s="179"/>
      <c r="I1239" s="179">
        <v>1749</v>
      </c>
      <c r="J1239" s="175" t="s">
        <v>132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A1240" s="27">
        <f>G1240</f>
        <v>3222</v>
      </c>
      <c r="B1240" s="28" t="str">
        <f>IF(H1240&gt;0,F1240," ")</f>
        <v xml:space="preserve"> </v>
      </c>
      <c r="C1240" s="35" t="str">
        <f t="shared" si="303"/>
        <v xml:space="preserve">  </v>
      </c>
      <c r="D1240" s="35" t="str">
        <f t="shared" si="304"/>
        <v xml:space="preserve">  </v>
      </c>
      <c r="E1240" s="36" t="s">
        <v>183</v>
      </c>
      <c r="F1240" s="152">
        <v>11</v>
      </c>
      <c r="G1240" s="173">
        <v>3222</v>
      </c>
      <c r="H1240" s="179"/>
      <c r="I1240" s="179">
        <v>1750</v>
      </c>
      <c r="J1240" s="175" t="s">
        <v>133</v>
      </c>
      <c r="K1240" s="196">
        <v>0</v>
      </c>
      <c r="L1240" s="196">
        <v>0</v>
      </c>
      <c r="M1240" s="180">
        <f>K1240+L1240</f>
        <v>0</v>
      </c>
      <c r="N1240" s="38">
        <v>111</v>
      </c>
    </row>
    <row r="1241" spans="1:14" x14ac:dyDescent="0.25">
      <c r="A1241" s="27">
        <f>G1241</f>
        <v>323</v>
      </c>
      <c r="B1241" s="28" t="str">
        <f>IF(H1241&gt;0,F1241," ")</f>
        <v xml:space="preserve"> </v>
      </c>
      <c r="C1241" s="35" t="str">
        <f t="shared" si="303"/>
        <v xml:space="preserve">  </v>
      </c>
      <c r="D1241" s="35" t="str">
        <f t="shared" si="304"/>
        <v xml:space="preserve">  </v>
      </c>
      <c r="E1241" s="36"/>
      <c r="F1241" s="152"/>
      <c r="G1241" s="173">
        <v>323</v>
      </c>
      <c r="H1241" s="174"/>
      <c r="I1241" s="174"/>
      <c r="J1241" s="175" t="s">
        <v>136</v>
      </c>
      <c r="K1241" s="176">
        <f>SUM(K1242:K1244)</f>
        <v>0</v>
      </c>
      <c r="L1241" s="176">
        <f>SUM(L1242:L1244)</f>
        <v>0</v>
      </c>
      <c r="M1241" s="176">
        <f>SUM(M1242:M1244)</f>
        <v>0</v>
      </c>
      <c r="N1241" s="172"/>
    </row>
    <row r="1242" spans="1:14" x14ac:dyDescent="0.25">
      <c r="A1242" s="27">
        <f>G1242</f>
        <v>3231</v>
      </c>
      <c r="B1242" s="28" t="str">
        <f>IF(H1242&gt;0,F1242," ")</f>
        <v xml:space="preserve"> </v>
      </c>
      <c r="C1242" s="35" t="str">
        <f t="shared" si="303"/>
        <v xml:space="preserve">  </v>
      </c>
      <c r="D1242" s="35" t="str">
        <f t="shared" si="304"/>
        <v xml:space="preserve">  </v>
      </c>
      <c r="E1242" s="36" t="s">
        <v>183</v>
      </c>
      <c r="F1242" s="152">
        <v>11</v>
      </c>
      <c r="G1242" s="173">
        <v>3231</v>
      </c>
      <c r="H1242" s="179"/>
      <c r="I1242" s="179">
        <v>1751</v>
      </c>
      <c r="J1242" s="175" t="s">
        <v>137</v>
      </c>
      <c r="K1242" s="196">
        <v>0</v>
      </c>
      <c r="L1242" s="196">
        <v>0</v>
      </c>
      <c r="M1242" s="180">
        <f>K1242+L1242</f>
        <v>0</v>
      </c>
      <c r="N1242" s="38">
        <v>111</v>
      </c>
    </row>
    <row r="1243" spans="1:14" x14ac:dyDescent="0.25">
      <c r="A1243" s="27">
        <f t="shared" ref="A1243:A1249" si="353">G1243</f>
        <v>3233</v>
      </c>
      <c r="B1243" s="28" t="str">
        <f t="shared" ref="B1243:B1262" si="354">IF(H1243&gt;0,F1243," ")</f>
        <v xml:space="preserve"> </v>
      </c>
      <c r="C1243" s="35" t="str">
        <f t="shared" si="303"/>
        <v xml:space="preserve">  </v>
      </c>
      <c r="D1243" s="35" t="str">
        <f t="shared" si="304"/>
        <v xml:space="preserve">  </v>
      </c>
      <c r="E1243" s="36" t="s">
        <v>183</v>
      </c>
      <c r="F1243" s="152">
        <v>11</v>
      </c>
      <c r="G1243" s="173">
        <v>3233</v>
      </c>
      <c r="H1243" s="179"/>
      <c r="I1243" s="179">
        <v>1752</v>
      </c>
      <c r="J1243" s="175" t="s">
        <v>139</v>
      </c>
      <c r="K1243" s="196">
        <v>0</v>
      </c>
      <c r="L1243" s="196">
        <v>0</v>
      </c>
      <c r="M1243" s="180">
        <f>K1243+L1243</f>
        <v>0</v>
      </c>
      <c r="N1243" s="38">
        <v>111</v>
      </c>
    </row>
    <row r="1244" spans="1:14" x14ac:dyDescent="0.25">
      <c r="A1244" s="27">
        <f t="shared" si="353"/>
        <v>3237</v>
      </c>
      <c r="B1244" s="28" t="str">
        <f t="shared" si="354"/>
        <v xml:space="preserve"> </v>
      </c>
      <c r="C1244" s="35" t="str">
        <f t="shared" si="303"/>
        <v xml:space="preserve">  </v>
      </c>
      <c r="D1244" s="35" t="str">
        <f t="shared" si="304"/>
        <v xml:space="preserve">  </v>
      </c>
      <c r="E1244" s="36" t="s">
        <v>183</v>
      </c>
      <c r="F1244" s="152">
        <v>11</v>
      </c>
      <c r="G1244" s="173">
        <v>3237</v>
      </c>
      <c r="H1244" s="179"/>
      <c r="I1244" s="179">
        <v>1753</v>
      </c>
      <c r="J1244" s="184" t="s">
        <v>143</v>
      </c>
      <c r="K1244" s="196">
        <v>0</v>
      </c>
      <c r="L1244" s="196">
        <v>0</v>
      </c>
      <c r="M1244" s="180">
        <f>K1244+L1244</f>
        <v>0</v>
      </c>
      <c r="N1244" s="38">
        <v>111</v>
      </c>
    </row>
    <row r="1245" spans="1:14" ht="25.5" x14ac:dyDescent="0.25">
      <c r="A1245" s="27">
        <f t="shared" si="353"/>
        <v>329</v>
      </c>
      <c r="B1245" s="28" t="str">
        <f t="shared" si="354"/>
        <v xml:space="preserve"> </v>
      </c>
      <c r="C1245" s="35" t="str">
        <f t="shared" si="303"/>
        <v xml:space="preserve">  </v>
      </c>
      <c r="D1245" s="35" t="str">
        <f t="shared" si="304"/>
        <v xml:space="preserve">  </v>
      </c>
      <c r="E1245" s="36"/>
      <c r="F1245" s="152"/>
      <c r="G1245" s="173">
        <v>329</v>
      </c>
      <c r="H1245" s="174"/>
      <c r="I1245" s="174"/>
      <c r="J1245" s="175" t="s">
        <v>147</v>
      </c>
      <c r="K1245" s="176">
        <f>SUM(K1246:K1247)</f>
        <v>0</v>
      </c>
      <c r="L1245" s="176">
        <f>SUM(L1246:L1247)</f>
        <v>0</v>
      </c>
      <c r="M1245" s="176">
        <f>SUM(M1246:M1247)</f>
        <v>0</v>
      </c>
      <c r="N1245" s="172"/>
    </row>
    <row r="1246" spans="1:14" x14ac:dyDescent="0.25">
      <c r="A1246" s="27">
        <f t="shared" si="353"/>
        <v>3293</v>
      </c>
      <c r="B1246" s="28" t="str">
        <f t="shared" si="354"/>
        <v xml:space="preserve"> </v>
      </c>
      <c r="C1246" s="35" t="str">
        <f t="shared" si="303"/>
        <v xml:space="preserve">  </v>
      </c>
      <c r="D1246" s="35" t="str">
        <f t="shared" si="304"/>
        <v xml:space="preserve">  </v>
      </c>
      <c r="E1246" s="36" t="s">
        <v>183</v>
      </c>
      <c r="F1246" s="152">
        <v>11</v>
      </c>
      <c r="G1246" s="173">
        <v>3293</v>
      </c>
      <c r="H1246" s="179"/>
      <c r="I1246" s="179">
        <v>1754</v>
      </c>
      <c r="J1246" s="175" t="s">
        <v>149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ht="25.5" x14ac:dyDescent="0.25">
      <c r="A1247" s="27">
        <f t="shared" si="353"/>
        <v>3299</v>
      </c>
      <c r="B1247" s="28" t="str">
        <f t="shared" si="354"/>
        <v xml:space="preserve"> </v>
      </c>
      <c r="C1247" s="35" t="str">
        <f t="shared" si="303"/>
        <v xml:space="preserve">  </v>
      </c>
      <c r="D1247" s="35" t="str">
        <f t="shared" si="304"/>
        <v xml:space="preserve">  </v>
      </c>
      <c r="E1247" s="36" t="s">
        <v>183</v>
      </c>
      <c r="F1247" s="152">
        <v>11</v>
      </c>
      <c r="G1247" s="173">
        <v>3299</v>
      </c>
      <c r="H1247" s="179"/>
      <c r="I1247" s="179">
        <v>1755</v>
      </c>
      <c r="J1247" s="175" t="s">
        <v>147</v>
      </c>
      <c r="K1247" s="196">
        <v>0</v>
      </c>
      <c r="L1247" s="196">
        <v>0</v>
      </c>
      <c r="M1247" s="180">
        <f>K1247+L1247</f>
        <v>0</v>
      </c>
      <c r="N1247" s="38">
        <v>111</v>
      </c>
    </row>
    <row r="1248" spans="1:14" x14ac:dyDescent="0.25">
      <c r="A1248" s="27">
        <f t="shared" si="353"/>
        <v>0</v>
      </c>
      <c r="B1248" s="28" t="str">
        <f t="shared" si="354"/>
        <v xml:space="preserve"> </v>
      </c>
      <c r="C1248" s="35" t="str">
        <f t="shared" si="303"/>
        <v xml:space="preserve">  </v>
      </c>
      <c r="D1248" s="35" t="str">
        <f t="shared" si="304"/>
        <v xml:space="preserve">  </v>
      </c>
      <c r="E1248" s="36"/>
      <c r="F1248" s="152"/>
      <c r="G1248" s="173"/>
      <c r="H1248" s="174"/>
      <c r="I1248" s="174"/>
      <c r="J1248" s="175"/>
      <c r="K1248" s="176"/>
      <c r="L1248" s="176"/>
      <c r="M1248" s="176"/>
      <c r="N1248" s="172"/>
    </row>
    <row r="1249" spans="1:14" ht="25.5" x14ac:dyDescent="0.25">
      <c r="A1249" s="27" t="str">
        <f t="shared" si="353"/>
        <v>T 1207 24</v>
      </c>
      <c r="B1249" s="28" t="str">
        <f t="shared" si="354"/>
        <v xml:space="preserve"> </v>
      </c>
      <c r="C1249" s="35" t="str">
        <f t="shared" si="303"/>
        <v xml:space="preserve">  </v>
      </c>
      <c r="D1249" s="35" t="str">
        <f t="shared" si="304"/>
        <v xml:space="preserve">  </v>
      </c>
      <c r="E1249" s="215" t="s">
        <v>183</v>
      </c>
      <c r="F1249" s="152"/>
      <c r="G1249" s="163" t="s">
        <v>261</v>
      </c>
      <c r="H1249" s="164"/>
      <c r="I1249" s="164"/>
      <c r="J1249" s="216" t="s">
        <v>262</v>
      </c>
      <c r="K1249" s="182">
        <f>SUM(K1251)</f>
        <v>0</v>
      </c>
      <c r="L1249" s="182">
        <f>SUM(L1251)</f>
        <v>0</v>
      </c>
      <c r="M1249" s="182">
        <f>SUM(M1251)</f>
        <v>0</v>
      </c>
      <c r="N1249" s="172"/>
    </row>
    <row r="1250" spans="1:14" ht="25.5" x14ac:dyDescent="0.25">
      <c r="A1250" s="27">
        <f t="shared" si="302"/>
        <v>11</v>
      </c>
      <c r="B1250" s="28" t="str">
        <f t="shared" si="354"/>
        <v xml:space="preserve"> </v>
      </c>
      <c r="C1250" s="35" t="str">
        <f t="shared" si="303"/>
        <v xml:space="preserve">  </v>
      </c>
      <c r="D1250" s="35" t="str">
        <f t="shared" si="304"/>
        <v xml:space="preserve">  </v>
      </c>
      <c r="E1250" s="167"/>
      <c r="F1250" s="152"/>
      <c r="G1250" s="168">
        <v>11</v>
      </c>
      <c r="H1250" s="169"/>
      <c r="I1250" s="169"/>
      <c r="J1250" s="170" t="s">
        <v>96</v>
      </c>
      <c r="K1250" s="171">
        <f>SUMIF($F1251:$F1266,$G1250,K1251:K1266)</f>
        <v>0</v>
      </c>
      <c r="L1250" s="171">
        <f>SUMIF($F1251:$F1266,$G1250,L1251:L1266)</f>
        <v>0</v>
      </c>
      <c r="M1250" s="171">
        <f>SUMIF($F1251:$F1266,$G1250,M1251:M1266)</f>
        <v>0</v>
      </c>
      <c r="N1250" s="172"/>
    </row>
    <row r="1251" spans="1:14" x14ac:dyDescent="0.25">
      <c r="A1251" s="27">
        <f t="shared" si="302"/>
        <v>3</v>
      </c>
      <c r="B1251" s="28" t="str">
        <f t="shared" si="354"/>
        <v xml:space="preserve"> </v>
      </c>
      <c r="C1251" s="35" t="str">
        <f t="shared" si="303"/>
        <v xml:space="preserve">  </v>
      </c>
      <c r="D1251" s="35" t="str">
        <f t="shared" si="304"/>
        <v xml:space="preserve">  </v>
      </c>
      <c r="E1251" s="36"/>
      <c r="F1251" s="152"/>
      <c r="G1251" s="173">
        <v>3</v>
      </c>
      <c r="H1251" s="174"/>
      <c r="I1251" s="174"/>
      <c r="J1251" s="175" t="s">
        <v>118</v>
      </c>
      <c r="K1251" s="176">
        <f t="shared" ref="K1251:M1251" si="355">SUM(K1252,K1259)</f>
        <v>0</v>
      </c>
      <c r="L1251" s="176">
        <f t="shared" si="355"/>
        <v>0</v>
      </c>
      <c r="M1251" s="176">
        <f t="shared" si="355"/>
        <v>0</v>
      </c>
    </row>
    <row r="1252" spans="1:14" x14ac:dyDescent="0.25">
      <c r="B1252" s="28" t="str">
        <f t="shared" si="354"/>
        <v xml:space="preserve"> </v>
      </c>
      <c r="C1252" s="35"/>
      <c r="D1252" s="35"/>
      <c r="E1252" s="36"/>
      <c r="F1252" s="152"/>
      <c r="G1252" s="173">
        <v>31</v>
      </c>
      <c r="H1252" s="174"/>
      <c r="I1252" s="174"/>
      <c r="J1252" s="175" t="s">
        <v>119</v>
      </c>
      <c r="K1252" s="176">
        <f t="shared" ref="K1252:M1252" si="356">SUM(K1253,K1255,K1257)</f>
        <v>0</v>
      </c>
      <c r="L1252" s="176">
        <f t="shared" si="356"/>
        <v>0</v>
      </c>
      <c r="M1252" s="176">
        <f t="shared" si="356"/>
        <v>0</v>
      </c>
      <c r="N1252" s="172"/>
    </row>
    <row r="1253" spans="1:14" x14ac:dyDescent="0.25">
      <c r="A1253" s="27">
        <f t="shared" ref="A1253:A1258" si="357">G1253</f>
        <v>311</v>
      </c>
      <c r="B1253" s="28" t="str">
        <f t="shared" si="354"/>
        <v xml:space="preserve"> </v>
      </c>
      <c r="C1253" s="35" t="str">
        <f t="shared" ref="C1253:C1262" si="358">IF(H1253&gt;0,LEFT(E1253,3),"  ")</f>
        <v xml:space="preserve">  </v>
      </c>
      <c r="D1253" s="35" t="str">
        <f t="shared" ref="D1253:D1262" si="359">IF(H1253&gt;0,LEFT(E1253,4),"  ")</f>
        <v xml:space="preserve">  </v>
      </c>
      <c r="E1253" s="36"/>
      <c r="F1253" s="152"/>
      <c r="G1253" s="173">
        <v>311</v>
      </c>
      <c r="H1253" s="174"/>
      <c r="I1253" s="174"/>
      <c r="J1253" s="175" t="s">
        <v>120</v>
      </c>
      <c r="K1253" s="176">
        <f>SUM(K1254:K1254)</f>
        <v>0</v>
      </c>
      <c r="L1253" s="176">
        <f>SUM(L1254:L1254)</f>
        <v>0</v>
      </c>
      <c r="M1253" s="176">
        <f>SUM(M1254:M1254)</f>
        <v>0</v>
      </c>
      <c r="N1253" s="172"/>
    </row>
    <row r="1254" spans="1:14" x14ac:dyDescent="0.25">
      <c r="A1254" s="27">
        <f t="shared" si="357"/>
        <v>3111</v>
      </c>
      <c r="B1254" s="28" t="str">
        <f t="shared" si="354"/>
        <v xml:space="preserve"> </v>
      </c>
      <c r="C1254" s="35" t="str">
        <f t="shared" si="358"/>
        <v xml:space="preserve">  </v>
      </c>
      <c r="D1254" s="35" t="str">
        <f t="shared" si="359"/>
        <v xml:space="preserve">  </v>
      </c>
      <c r="E1254" s="36" t="s">
        <v>183</v>
      </c>
      <c r="F1254" s="152">
        <v>11</v>
      </c>
      <c r="G1254" s="173">
        <v>3111</v>
      </c>
      <c r="H1254" s="179"/>
      <c r="I1254" s="179">
        <v>1756</v>
      </c>
      <c r="J1254" s="175" t="s">
        <v>121</v>
      </c>
      <c r="K1254" s="196">
        <v>0</v>
      </c>
      <c r="L1254" s="196">
        <v>0</v>
      </c>
      <c r="M1254" s="180">
        <f>K1254+L1254</f>
        <v>0</v>
      </c>
      <c r="N1254" s="38">
        <v>111</v>
      </c>
    </row>
    <row r="1255" spans="1:14" x14ac:dyDescent="0.25">
      <c r="A1255" s="27">
        <f t="shared" si="357"/>
        <v>312</v>
      </c>
      <c r="B1255" s="28" t="str">
        <f t="shared" si="354"/>
        <v xml:space="preserve"> </v>
      </c>
      <c r="C1255" s="35" t="str">
        <f t="shared" si="358"/>
        <v xml:space="preserve">  </v>
      </c>
      <c r="D1255" s="35" t="str">
        <f t="shared" si="359"/>
        <v xml:space="preserve">  </v>
      </c>
      <c r="E1255" s="36"/>
      <c r="F1255" s="152"/>
      <c r="G1255" s="173">
        <v>312</v>
      </c>
      <c r="H1255" s="174"/>
      <c r="I1255" s="174"/>
      <c r="J1255" s="175" t="s">
        <v>122</v>
      </c>
      <c r="K1255" s="176">
        <f>SUM(K1256:K1256)</f>
        <v>0</v>
      </c>
      <c r="L1255" s="176">
        <f>SUM(L1256:L1256)</f>
        <v>0</v>
      </c>
      <c r="M1255" s="176">
        <f>SUM(M1256:M1256)</f>
        <v>0</v>
      </c>
      <c r="N1255" s="172"/>
    </row>
    <row r="1256" spans="1:14" x14ac:dyDescent="0.25">
      <c r="A1256" s="27">
        <f t="shared" si="357"/>
        <v>3121</v>
      </c>
      <c r="B1256" s="28" t="str">
        <f t="shared" si="354"/>
        <v xml:space="preserve"> </v>
      </c>
      <c r="C1256" s="35" t="str">
        <f t="shared" si="358"/>
        <v xml:space="preserve">  </v>
      </c>
      <c r="D1256" s="35" t="str">
        <f t="shared" si="359"/>
        <v xml:space="preserve">  </v>
      </c>
      <c r="E1256" s="36" t="s">
        <v>183</v>
      </c>
      <c r="F1256" s="152">
        <v>11</v>
      </c>
      <c r="G1256" s="173">
        <v>3121</v>
      </c>
      <c r="H1256" s="179"/>
      <c r="I1256" s="179">
        <v>1757</v>
      </c>
      <c r="J1256" s="175" t="s">
        <v>122</v>
      </c>
      <c r="K1256" s="196">
        <v>0</v>
      </c>
      <c r="L1256" s="196">
        <v>0</v>
      </c>
      <c r="M1256" s="180">
        <f>K1256+L1256</f>
        <v>0</v>
      </c>
      <c r="N1256" s="38">
        <v>111</v>
      </c>
    </row>
    <row r="1257" spans="1:14" x14ac:dyDescent="0.25">
      <c r="A1257" s="27">
        <f t="shared" si="357"/>
        <v>313</v>
      </c>
      <c r="B1257" s="28" t="str">
        <f t="shared" si="354"/>
        <v xml:space="preserve"> </v>
      </c>
      <c r="C1257" s="35" t="str">
        <f t="shared" si="358"/>
        <v xml:space="preserve">  </v>
      </c>
      <c r="D1257" s="35" t="str">
        <f t="shared" si="359"/>
        <v xml:space="preserve">  </v>
      </c>
      <c r="E1257" s="36"/>
      <c r="F1257" s="152"/>
      <c r="G1257" s="173">
        <v>313</v>
      </c>
      <c r="H1257" s="174"/>
      <c r="I1257" s="174"/>
      <c r="J1257" s="175" t="s">
        <v>123</v>
      </c>
      <c r="K1257" s="176">
        <f>SUM(K1258:K1258)</f>
        <v>0</v>
      </c>
      <c r="L1257" s="176">
        <f>SUM(L1258:L1258)</f>
        <v>0</v>
      </c>
      <c r="M1257" s="176">
        <f>SUM(M1258:M1258)</f>
        <v>0</v>
      </c>
      <c r="N1257" s="172"/>
    </row>
    <row r="1258" spans="1:14" ht="25.5" x14ac:dyDescent="0.25">
      <c r="A1258" s="27">
        <f t="shared" si="357"/>
        <v>3132</v>
      </c>
      <c r="B1258" s="28" t="str">
        <f t="shared" si="354"/>
        <v xml:space="preserve"> </v>
      </c>
      <c r="C1258" s="35" t="str">
        <f t="shared" si="358"/>
        <v xml:space="preserve">  </v>
      </c>
      <c r="D1258" s="35" t="str">
        <f t="shared" si="359"/>
        <v xml:space="preserve">  </v>
      </c>
      <c r="E1258" s="36" t="s">
        <v>183</v>
      </c>
      <c r="F1258" s="152">
        <v>11</v>
      </c>
      <c r="G1258" s="173">
        <v>3132</v>
      </c>
      <c r="H1258" s="179"/>
      <c r="I1258" s="179">
        <v>1758</v>
      </c>
      <c r="J1258" s="175" t="s">
        <v>124</v>
      </c>
      <c r="K1258" s="196">
        <v>0</v>
      </c>
      <c r="L1258" s="196">
        <v>0</v>
      </c>
      <c r="M1258" s="180">
        <f>K1258+L1258</f>
        <v>0</v>
      </c>
      <c r="N1258" s="38">
        <v>111</v>
      </c>
    </row>
    <row r="1259" spans="1:14" x14ac:dyDescent="0.25">
      <c r="A1259" s="27">
        <f>G1259</f>
        <v>32</v>
      </c>
      <c r="B1259" s="28" t="str">
        <f>IF(H1259&gt;0,F1259," ")</f>
        <v xml:space="preserve"> </v>
      </c>
      <c r="C1259" s="35" t="str">
        <f t="shared" si="358"/>
        <v xml:space="preserve">  </v>
      </c>
      <c r="D1259" s="35" t="str">
        <f t="shared" si="359"/>
        <v xml:space="preserve">  </v>
      </c>
      <c r="E1259" s="36"/>
      <c r="F1259" s="152"/>
      <c r="G1259" s="173">
        <v>32</v>
      </c>
      <c r="H1259" s="174"/>
      <c r="I1259" s="174"/>
      <c r="J1259" s="192" t="s">
        <v>125</v>
      </c>
      <c r="K1259" s="176">
        <f>SUM(K1260,K1262,K1264)</f>
        <v>0</v>
      </c>
      <c r="L1259" s="176">
        <f>SUM(L1260,L1262,L1264)</f>
        <v>0</v>
      </c>
      <c r="M1259" s="176">
        <f>SUM(M1260,M1262,M1264)</f>
        <v>0</v>
      </c>
      <c r="N1259" s="172"/>
    </row>
    <row r="1260" spans="1:14" x14ac:dyDescent="0.25">
      <c r="A1260" s="27">
        <f>G1260</f>
        <v>321</v>
      </c>
      <c r="B1260" s="28" t="str">
        <f>IF(H1260&gt;0,F1260," ")</f>
        <v xml:space="preserve"> </v>
      </c>
      <c r="C1260" s="35" t="str">
        <f t="shared" si="358"/>
        <v xml:space="preserve">  </v>
      </c>
      <c r="D1260" s="35" t="str">
        <f t="shared" si="359"/>
        <v xml:space="preserve">  </v>
      </c>
      <c r="E1260" s="36"/>
      <c r="F1260" s="152"/>
      <c r="G1260" s="173">
        <v>321</v>
      </c>
      <c r="H1260" s="174"/>
      <c r="I1260" s="174"/>
      <c r="J1260" s="175" t="s">
        <v>126</v>
      </c>
      <c r="K1260" s="176">
        <f>SUM(K1261:K1261)</f>
        <v>0</v>
      </c>
      <c r="L1260" s="176">
        <f>SUM(L1261:L1261)</f>
        <v>0</v>
      </c>
      <c r="M1260" s="176">
        <f>SUM(M1261:M1261)</f>
        <v>0</v>
      </c>
      <c r="N1260" s="172"/>
    </row>
    <row r="1261" spans="1:14" ht="25.5" x14ac:dyDescent="0.25">
      <c r="A1261" s="27">
        <f>G1261</f>
        <v>3212</v>
      </c>
      <c r="B1261" s="28" t="str">
        <f>IF(H1261&gt;0,F1261," ")</f>
        <v xml:space="preserve"> </v>
      </c>
      <c r="C1261" s="35" t="str">
        <f t="shared" si="358"/>
        <v xml:space="preserve">  </v>
      </c>
      <c r="D1261" s="35" t="str">
        <f t="shared" si="359"/>
        <v xml:space="preserve">  </v>
      </c>
      <c r="E1261" s="36" t="s">
        <v>183</v>
      </c>
      <c r="F1261" s="152">
        <v>11</v>
      </c>
      <c r="G1261" s="173">
        <v>3212</v>
      </c>
      <c r="H1261" s="179"/>
      <c r="I1261" s="179">
        <v>1759</v>
      </c>
      <c r="J1261" s="175" t="s">
        <v>128</v>
      </c>
      <c r="K1261" s="196">
        <v>0</v>
      </c>
      <c r="L1261" s="196">
        <v>0</v>
      </c>
      <c r="M1261" s="180">
        <f>K1261+L1261</f>
        <v>0</v>
      </c>
      <c r="N1261" s="38">
        <v>111</v>
      </c>
    </row>
    <row r="1262" spans="1:14" x14ac:dyDescent="0.25">
      <c r="A1262" s="27">
        <f t="shared" ref="A1262" si="360">G1262</f>
        <v>322</v>
      </c>
      <c r="B1262" s="28" t="str">
        <f t="shared" si="354"/>
        <v xml:space="preserve"> </v>
      </c>
      <c r="C1262" s="35" t="str">
        <f t="shared" si="358"/>
        <v xml:space="preserve">  </v>
      </c>
      <c r="D1262" s="35" t="str">
        <f t="shared" si="359"/>
        <v xml:space="preserve">  </v>
      </c>
      <c r="E1262" s="36"/>
      <c r="F1262" s="152"/>
      <c r="G1262" s="173">
        <v>322</v>
      </c>
      <c r="H1262" s="174"/>
      <c r="I1262" s="174"/>
      <c r="J1262" s="192" t="s">
        <v>131</v>
      </c>
      <c r="K1262" s="176">
        <f>SUM(K1263:K1263)</f>
        <v>0</v>
      </c>
      <c r="L1262" s="176">
        <f>SUM(L1263:L1263)</f>
        <v>0</v>
      </c>
      <c r="M1262" s="176">
        <f>SUM(M1263:M1263)</f>
        <v>0</v>
      </c>
      <c r="N1262" s="172"/>
    </row>
    <row r="1263" spans="1:14" x14ac:dyDescent="0.25">
      <c r="A1263" s="27">
        <f t="shared" ref="A1263" si="361">G1263</f>
        <v>3222</v>
      </c>
      <c r="B1263" s="28" t="str">
        <f t="shared" ref="B1263" si="362">IF(H1263&gt;0,F1263," ")</f>
        <v xml:space="preserve"> </v>
      </c>
      <c r="C1263" s="35" t="str">
        <f t="shared" ref="C1263" si="363">IF(H1263&gt;0,LEFT(E1263,3),"  ")</f>
        <v xml:space="preserve">  </v>
      </c>
      <c r="D1263" s="35" t="str">
        <f t="shared" ref="D1263" si="364">IF(H1263&gt;0,LEFT(E1263,4),"  ")</f>
        <v xml:space="preserve">  </v>
      </c>
      <c r="E1263" s="36" t="s">
        <v>183</v>
      </c>
      <c r="F1263" s="152">
        <v>11</v>
      </c>
      <c r="G1263" s="173">
        <v>3222</v>
      </c>
      <c r="H1263" s="179"/>
      <c r="I1263" s="179">
        <v>1760</v>
      </c>
      <c r="J1263" s="192" t="s">
        <v>133</v>
      </c>
      <c r="K1263" s="196">
        <v>0</v>
      </c>
      <c r="L1263" s="196">
        <v>0</v>
      </c>
      <c r="M1263" s="180">
        <f>K1263+L1263</f>
        <v>0</v>
      </c>
      <c r="N1263" s="38">
        <v>111</v>
      </c>
    </row>
    <row r="1264" spans="1:14" ht="25.5" x14ac:dyDescent="0.25">
      <c r="C1264" s="35"/>
      <c r="D1264" s="35"/>
      <c r="E1264" s="36"/>
      <c r="F1264" s="152"/>
      <c r="G1264" s="173">
        <v>329</v>
      </c>
      <c r="H1264" s="174"/>
      <c r="I1264" s="174"/>
      <c r="J1264" s="192" t="s">
        <v>147</v>
      </c>
      <c r="K1264" s="176">
        <f>SUM(K1265:K1265)</f>
        <v>0</v>
      </c>
      <c r="L1264" s="176">
        <f>SUM(L1265:L1265)</f>
        <v>0</v>
      </c>
      <c r="M1264" s="176">
        <f>SUM(M1265:M1265)</f>
        <v>0</v>
      </c>
      <c r="N1264" s="172"/>
    </row>
    <row r="1265" spans="1:14" ht="25.5" x14ac:dyDescent="0.25">
      <c r="C1265" s="35"/>
      <c r="D1265" s="35"/>
      <c r="E1265" s="36" t="s">
        <v>183</v>
      </c>
      <c r="F1265" s="152">
        <v>11</v>
      </c>
      <c r="G1265" s="173">
        <v>3299</v>
      </c>
      <c r="H1265" s="179"/>
      <c r="I1265" s="179">
        <v>1761</v>
      </c>
      <c r="J1265" s="192" t="s">
        <v>147</v>
      </c>
      <c r="K1265" s="196">
        <v>0</v>
      </c>
      <c r="L1265" s="196">
        <v>0</v>
      </c>
      <c r="M1265" s="180">
        <f>K1265+L1265</f>
        <v>0</v>
      </c>
      <c r="N1265" s="38">
        <v>111</v>
      </c>
    </row>
    <row r="1266" spans="1:14" x14ac:dyDescent="0.25">
      <c r="C1266" s="35"/>
      <c r="D1266" s="35"/>
      <c r="E1266" s="36"/>
      <c r="F1266" s="152"/>
      <c r="G1266" s="173"/>
      <c r="H1266" s="174"/>
      <c r="I1266" s="174"/>
      <c r="J1266" s="175"/>
      <c r="K1266" s="176"/>
      <c r="L1266" s="176"/>
      <c r="M1266" s="176"/>
      <c r="N1266" s="172"/>
    </row>
    <row r="1267" spans="1:14" ht="25.5" x14ac:dyDescent="0.25">
      <c r="A1267" s="27" t="str">
        <f t="shared" ref="A1267:A1269" si="365">G1267</f>
        <v>T 1207 30</v>
      </c>
      <c r="B1267" s="28" t="str">
        <f t="shared" ref="B1267:B1276" si="366">IF(H1267&gt;0,F1267," ")</f>
        <v xml:space="preserve"> </v>
      </c>
      <c r="C1267" s="35" t="str">
        <f t="shared" ref="C1267:C1269" si="367">IF(H1267&gt;0,LEFT(E1267,3),"  ")</f>
        <v xml:space="preserve">  </v>
      </c>
      <c r="D1267" s="35" t="str">
        <f t="shared" ref="D1267:D1269" si="368">IF(H1267&gt;0,LEFT(E1267,4),"  ")</f>
        <v xml:space="preserve">  </v>
      </c>
      <c r="E1267" s="215" t="s">
        <v>195</v>
      </c>
      <c r="F1267" s="248"/>
      <c r="G1267" s="163" t="s">
        <v>306</v>
      </c>
      <c r="H1267" s="164"/>
      <c r="I1267" s="164"/>
      <c r="J1267" s="216" t="s">
        <v>307</v>
      </c>
      <c r="K1267" s="182">
        <f>SUM(K1269)</f>
        <v>0</v>
      </c>
      <c r="L1267" s="182">
        <f>SUM(L1269)</f>
        <v>0</v>
      </c>
      <c r="M1267" s="182">
        <f>SUM(M1269)</f>
        <v>0</v>
      </c>
      <c r="N1267" s="172"/>
    </row>
    <row r="1268" spans="1:14" ht="25.5" x14ac:dyDescent="0.25">
      <c r="A1268" s="27">
        <f t="shared" si="365"/>
        <v>11</v>
      </c>
      <c r="B1268" s="28" t="str">
        <f t="shared" si="366"/>
        <v xml:space="preserve"> </v>
      </c>
      <c r="C1268" s="35" t="str">
        <f t="shared" si="367"/>
        <v xml:space="preserve">  </v>
      </c>
      <c r="D1268" s="35" t="str">
        <f t="shared" si="368"/>
        <v xml:space="preserve">  </v>
      </c>
      <c r="E1268" s="167"/>
      <c r="F1268" s="152"/>
      <c r="G1268" s="168">
        <v>11</v>
      </c>
      <c r="H1268" s="169"/>
      <c r="I1268" s="169"/>
      <c r="J1268" s="170" t="s">
        <v>96</v>
      </c>
      <c r="K1268" s="171">
        <f>SUMIF($F1269:$F1277,$G1268,K1269:K1277)</f>
        <v>0</v>
      </c>
      <c r="L1268" s="171">
        <f>SUMIF($F1269:$F1277,$G1268,L1269:L1277)</f>
        <v>0</v>
      </c>
      <c r="M1268" s="171">
        <f>SUMIF($F1269:$F1277,$G1268,M1269:M1277)</f>
        <v>0</v>
      </c>
      <c r="N1268" s="172"/>
    </row>
    <row r="1269" spans="1:14" x14ac:dyDescent="0.25">
      <c r="A1269" s="27">
        <f t="shared" si="365"/>
        <v>3</v>
      </c>
      <c r="B1269" s="28" t="str">
        <f t="shared" si="366"/>
        <v xml:space="preserve"> </v>
      </c>
      <c r="C1269" s="35" t="str">
        <f t="shared" si="367"/>
        <v xml:space="preserve">  </v>
      </c>
      <c r="D1269" s="35" t="str">
        <f t="shared" si="368"/>
        <v xml:space="preserve">  </v>
      </c>
      <c r="E1269" s="36"/>
      <c r="F1269" s="152"/>
      <c r="G1269" s="173">
        <v>3</v>
      </c>
      <c r="H1269" s="174"/>
      <c r="I1269" s="174"/>
      <c r="J1269" s="175" t="s">
        <v>118</v>
      </c>
      <c r="K1269" s="176">
        <f>SUM(K1270)</f>
        <v>0</v>
      </c>
      <c r="L1269" s="176">
        <f t="shared" ref="L1269:M1269" si="369">SUM(L1270)</f>
        <v>0</v>
      </c>
      <c r="M1269" s="176">
        <f t="shared" si="369"/>
        <v>0</v>
      </c>
    </row>
    <row r="1270" spans="1:14" x14ac:dyDescent="0.25">
      <c r="B1270" s="28" t="str">
        <f t="shared" si="366"/>
        <v xml:space="preserve"> </v>
      </c>
      <c r="C1270" s="35"/>
      <c r="D1270" s="35"/>
      <c r="E1270" s="36"/>
      <c r="F1270" s="152"/>
      <c r="G1270" s="173">
        <v>31</v>
      </c>
      <c r="H1270" s="174"/>
      <c r="I1270" s="174"/>
      <c r="J1270" s="175" t="s">
        <v>119</v>
      </c>
      <c r="K1270" s="176">
        <f t="shared" ref="K1270:M1270" si="370">SUM(K1271,K1273,K1275)</f>
        <v>0</v>
      </c>
      <c r="L1270" s="176">
        <f t="shared" si="370"/>
        <v>0</v>
      </c>
      <c r="M1270" s="176">
        <f t="shared" si="370"/>
        <v>0</v>
      </c>
      <c r="N1270" s="172"/>
    </row>
    <row r="1271" spans="1:14" x14ac:dyDescent="0.25">
      <c r="A1271" s="27">
        <f t="shared" ref="A1271:A1276" si="371">G1271</f>
        <v>311</v>
      </c>
      <c r="B1271" s="28" t="str">
        <f t="shared" si="366"/>
        <v xml:space="preserve"> </v>
      </c>
      <c r="C1271" s="35" t="str">
        <f t="shared" ref="C1271:C1276" si="372">IF(H1271&gt;0,LEFT(E1271,3),"  ")</f>
        <v xml:space="preserve">  </v>
      </c>
      <c r="D1271" s="35" t="str">
        <f t="shared" ref="D1271:D1276" si="373">IF(H1271&gt;0,LEFT(E1271,4),"  ")</f>
        <v xml:space="preserve">  </v>
      </c>
      <c r="E1271" s="36"/>
      <c r="F1271" s="152"/>
      <c r="G1271" s="173">
        <v>311</v>
      </c>
      <c r="H1271" s="174"/>
      <c r="I1271" s="174"/>
      <c r="J1271" s="175" t="s">
        <v>120</v>
      </c>
      <c r="K1271" s="176">
        <f>SUM(K1272:K1272)</f>
        <v>0</v>
      </c>
      <c r="L1271" s="176">
        <f>SUM(L1272:L1272)</f>
        <v>0</v>
      </c>
      <c r="M1271" s="176">
        <f>SUM(M1272:M1272)</f>
        <v>0</v>
      </c>
      <c r="N1271" s="172"/>
    </row>
    <row r="1272" spans="1:14" x14ac:dyDescent="0.25">
      <c r="A1272" s="27">
        <f t="shared" si="371"/>
        <v>3111</v>
      </c>
      <c r="B1272" s="28" t="str">
        <f t="shared" si="366"/>
        <v xml:space="preserve"> </v>
      </c>
      <c r="C1272" s="35" t="str">
        <f t="shared" si="372"/>
        <v xml:space="preserve">  </v>
      </c>
      <c r="D1272" s="35" t="str">
        <f t="shared" si="373"/>
        <v xml:space="preserve">  </v>
      </c>
      <c r="E1272" s="36" t="s">
        <v>195</v>
      </c>
      <c r="F1272" s="152">
        <v>11</v>
      </c>
      <c r="G1272" s="173">
        <v>3111</v>
      </c>
      <c r="H1272" s="179"/>
      <c r="I1272" s="179">
        <v>2092</v>
      </c>
      <c r="J1272" s="175" t="s">
        <v>121</v>
      </c>
      <c r="K1272" s="196">
        <v>0</v>
      </c>
      <c r="L1272" s="196">
        <v>0</v>
      </c>
      <c r="M1272" s="180">
        <f>K1272+L1272</f>
        <v>0</v>
      </c>
      <c r="N1272" s="38">
        <v>111</v>
      </c>
    </row>
    <row r="1273" spans="1:14" x14ac:dyDescent="0.25">
      <c r="A1273" s="27">
        <f t="shared" si="371"/>
        <v>312</v>
      </c>
      <c r="B1273" s="28" t="str">
        <f t="shared" si="366"/>
        <v xml:space="preserve"> </v>
      </c>
      <c r="C1273" s="35" t="str">
        <f t="shared" si="372"/>
        <v xml:space="preserve">  </v>
      </c>
      <c r="D1273" s="35" t="str">
        <f t="shared" si="373"/>
        <v xml:space="preserve">  </v>
      </c>
      <c r="E1273" s="36"/>
      <c r="F1273" s="152"/>
      <c r="G1273" s="173">
        <v>312</v>
      </c>
      <c r="H1273" s="174"/>
      <c r="I1273" s="174"/>
      <c r="J1273" s="175" t="s">
        <v>122</v>
      </c>
      <c r="K1273" s="176">
        <f>SUM(K1274:K1274)</f>
        <v>0</v>
      </c>
      <c r="L1273" s="176">
        <f>SUM(L1274:L1274)</f>
        <v>0</v>
      </c>
      <c r="M1273" s="176">
        <f>SUM(M1274:M1274)</f>
        <v>0</v>
      </c>
      <c r="N1273" s="172"/>
    </row>
    <row r="1274" spans="1:14" x14ac:dyDescent="0.25">
      <c r="A1274" s="27">
        <f t="shared" si="371"/>
        <v>3121</v>
      </c>
      <c r="B1274" s="28" t="str">
        <f t="shared" si="366"/>
        <v xml:space="preserve"> </v>
      </c>
      <c r="C1274" s="35" t="str">
        <f t="shared" si="372"/>
        <v xml:space="preserve">  </v>
      </c>
      <c r="D1274" s="35" t="str">
        <f t="shared" si="373"/>
        <v xml:space="preserve">  </v>
      </c>
      <c r="E1274" s="36" t="s">
        <v>195</v>
      </c>
      <c r="F1274" s="152">
        <v>11</v>
      </c>
      <c r="G1274" s="173">
        <v>3121</v>
      </c>
      <c r="H1274" s="179"/>
      <c r="I1274" s="179">
        <v>2093</v>
      </c>
      <c r="J1274" s="175" t="s">
        <v>122</v>
      </c>
      <c r="K1274" s="196">
        <v>0</v>
      </c>
      <c r="L1274" s="196">
        <v>0</v>
      </c>
      <c r="M1274" s="180">
        <f>K1274+L1274</f>
        <v>0</v>
      </c>
      <c r="N1274" s="38">
        <v>111</v>
      </c>
    </row>
    <row r="1275" spans="1:14" x14ac:dyDescent="0.25">
      <c r="A1275" s="27">
        <f t="shared" si="371"/>
        <v>313</v>
      </c>
      <c r="B1275" s="28" t="str">
        <f t="shared" si="366"/>
        <v xml:space="preserve"> </v>
      </c>
      <c r="C1275" s="35" t="str">
        <f t="shared" si="372"/>
        <v xml:space="preserve">  </v>
      </c>
      <c r="D1275" s="35" t="str">
        <f t="shared" si="373"/>
        <v xml:space="preserve">  </v>
      </c>
      <c r="E1275" s="36"/>
      <c r="F1275" s="152"/>
      <c r="G1275" s="173">
        <v>313</v>
      </c>
      <c r="H1275" s="174"/>
      <c r="I1275" s="174"/>
      <c r="J1275" s="175" t="s">
        <v>123</v>
      </c>
      <c r="K1275" s="176">
        <f>SUM(K1276:K1276)</f>
        <v>0</v>
      </c>
      <c r="L1275" s="176">
        <f>SUM(L1276:L1276)</f>
        <v>0</v>
      </c>
      <c r="M1275" s="176">
        <f>SUM(M1276:M1276)</f>
        <v>0</v>
      </c>
      <c r="N1275" s="172"/>
    </row>
    <row r="1276" spans="1:14" ht="25.5" x14ac:dyDescent="0.25">
      <c r="A1276" s="27">
        <f t="shared" si="371"/>
        <v>3132</v>
      </c>
      <c r="B1276" s="28" t="str">
        <f t="shared" si="366"/>
        <v xml:space="preserve"> </v>
      </c>
      <c r="C1276" s="35" t="str">
        <f t="shared" si="372"/>
        <v xml:space="preserve">  </v>
      </c>
      <c r="D1276" s="35" t="str">
        <f t="shared" si="373"/>
        <v xml:space="preserve">  </v>
      </c>
      <c r="E1276" s="36" t="s">
        <v>195</v>
      </c>
      <c r="F1276" s="152">
        <v>11</v>
      </c>
      <c r="G1276" s="173">
        <v>3132</v>
      </c>
      <c r="H1276" s="179"/>
      <c r="I1276" s="179">
        <v>2094</v>
      </c>
      <c r="J1276" s="175" t="s">
        <v>124</v>
      </c>
      <c r="K1276" s="196">
        <v>0</v>
      </c>
      <c r="L1276" s="196">
        <v>0</v>
      </c>
      <c r="M1276" s="180">
        <f>K1276+L1276</f>
        <v>0</v>
      </c>
      <c r="N1276" s="38">
        <v>111</v>
      </c>
    </row>
    <row r="1277" spans="1:14" x14ac:dyDescent="0.25">
      <c r="C1277" s="35"/>
      <c r="D1277" s="35"/>
      <c r="E1277" s="36"/>
      <c r="F1277" s="152"/>
      <c r="G1277" s="173"/>
      <c r="H1277" s="174"/>
      <c r="I1277" s="174"/>
      <c r="J1277" s="175"/>
      <c r="K1277" s="176"/>
      <c r="L1277" s="176"/>
      <c r="M1277" s="176"/>
      <c r="N1277" s="172"/>
    </row>
    <row r="1278" spans="1:14" ht="38.25" x14ac:dyDescent="0.25">
      <c r="C1278" s="40"/>
      <c r="D1278" s="40"/>
      <c r="E1278" s="162" t="s">
        <v>263</v>
      </c>
      <c r="F1278" s="248"/>
      <c r="G1278" s="181" t="s">
        <v>264</v>
      </c>
      <c r="H1278" s="164"/>
      <c r="I1278" s="164"/>
      <c r="J1278" s="165" t="s">
        <v>265</v>
      </c>
      <c r="K1278" s="182">
        <f>SUM(K1280)</f>
        <v>0</v>
      </c>
      <c r="L1278" s="182">
        <f>SUM(L1280)</f>
        <v>0</v>
      </c>
      <c r="M1278" s="182">
        <f>SUM(M1280)</f>
        <v>0</v>
      </c>
    </row>
    <row r="1279" spans="1:14" ht="25.5" x14ac:dyDescent="0.25">
      <c r="B1279" s="41"/>
      <c r="C1279" s="40"/>
      <c r="D1279" s="40"/>
      <c r="E1279" s="167"/>
      <c r="F1279" s="152"/>
      <c r="G1279" s="168">
        <v>11</v>
      </c>
      <c r="H1279" s="169"/>
      <c r="I1279" s="169"/>
      <c r="J1279" s="170" t="s">
        <v>96</v>
      </c>
      <c r="K1279" s="171">
        <f>SUMIF($F1280:$F1286,$G1279,K1280:K1286)</f>
        <v>0</v>
      </c>
      <c r="L1279" s="171">
        <f>SUMIF($F1280:$F1286,$G1279,L1280:L1286)</f>
        <v>0</v>
      </c>
      <c r="M1279" s="171">
        <f>SUMIF($F1280:$F1286,$G1279,M1280:M1286)</f>
        <v>0</v>
      </c>
      <c r="N1279" s="172"/>
    </row>
    <row r="1280" spans="1:14" x14ac:dyDescent="0.25">
      <c r="C1280" s="40"/>
      <c r="D1280" s="40"/>
      <c r="E1280" s="36"/>
      <c r="F1280" s="152"/>
      <c r="G1280" s="173">
        <v>3</v>
      </c>
      <c r="H1280" s="174"/>
      <c r="I1280" s="174"/>
      <c r="J1280" s="175" t="s">
        <v>118</v>
      </c>
      <c r="K1280" s="176">
        <f t="shared" ref="K1280:M1280" si="374">SUM(K1281)</f>
        <v>0</v>
      </c>
      <c r="L1280" s="176">
        <f t="shared" si="374"/>
        <v>0</v>
      </c>
      <c r="M1280" s="176">
        <f t="shared" si="374"/>
        <v>0</v>
      </c>
      <c r="N1280" s="172"/>
    </row>
    <row r="1281" spans="1:17" s="39" customFormat="1" ht="12.75" x14ac:dyDescent="0.2">
      <c r="A1281" s="27"/>
      <c r="B1281" s="28"/>
      <c r="C1281" s="40"/>
      <c r="D1281" s="40"/>
      <c r="E1281" s="36"/>
      <c r="F1281" s="152"/>
      <c r="G1281" s="173">
        <v>32</v>
      </c>
      <c r="H1281" s="174"/>
      <c r="I1281" s="174"/>
      <c r="J1281" s="175" t="s">
        <v>125</v>
      </c>
      <c r="K1281" s="176">
        <f>SUM(K1282,K1284)</f>
        <v>0</v>
      </c>
      <c r="L1281" s="176">
        <f>SUM(L1282,L1284)</f>
        <v>0</v>
      </c>
      <c r="M1281" s="176">
        <f>SUM(M1282,M1284)</f>
        <v>0</v>
      </c>
      <c r="N1281" s="172"/>
    </row>
    <row r="1282" spans="1:17" s="39" customFormat="1" ht="12.75" x14ac:dyDescent="0.2">
      <c r="A1282" s="27"/>
      <c r="B1282" s="28"/>
      <c r="C1282" s="40"/>
      <c r="D1282" s="40"/>
      <c r="E1282" s="36"/>
      <c r="F1282" s="152"/>
      <c r="G1282" s="173">
        <v>323</v>
      </c>
      <c r="H1282" s="174"/>
      <c r="I1282" s="174"/>
      <c r="J1282" s="175" t="s">
        <v>136</v>
      </c>
      <c r="K1282" s="176">
        <f>SUM(K1283)</f>
        <v>0</v>
      </c>
      <c r="L1282" s="176">
        <f>SUM(L1283)</f>
        <v>0</v>
      </c>
      <c r="M1282" s="176">
        <f>SUM(M1283)</f>
        <v>0</v>
      </c>
      <c r="N1282" s="38"/>
    </row>
    <row r="1283" spans="1:17" s="39" customFormat="1" ht="12.75" x14ac:dyDescent="0.2">
      <c r="A1283" s="27"/>
      <c r="B1283" s="28"/>
      <c r="C1283" s="40"/>
      <c r="D1283" s="40"/>
      <c r="E1283" s="36" t="s">
        <v>263</v>
      </c>
      <c r="F1283" s="152">
        <v>11</v>
      </c>
      <c r="G1283" s="173">
        <v>3237</v>
      </c>
      <c r="H1283" s="179"/>
      <c r="I1283" s="179">
        <v>1762</v>
      </c>
      <c r="J1283" s="175" t="s">
        <v>164</v>
      </c>
      <c r="K1283" s="196">
        <v>0</v>
      </c>
      <c r="L1283" s="196">
        <v>0</v>
      </c>
      <c r="M1283" s="180">
        <f>K1283+L1283</f>
        <v>0</v>
      </c>
      <c r="N1283" s="38">
        <v>111</v>
      </c>
    </row>
    <row r="1284" spans="1:17" s="39" customFormat="1" ht="25.5" x14ac:dyDescent="0.2">
      <c r="A1284" s="27"/>
      <c r="B1284" s="28"/>
      <c r="C1284" s="40"/>
      <c r="D1284" s="40"/>
      <c r="E1284" s="36"/>
      <c r="F1284" s="152"/>
      <c r="G1284" s="173">
        <v>329</v>
      </c>
      <c r="H1284" s="174"/>
      <c r="I1284" s="174"/>
      <c r="J1284" s="175" t="s">
        <v>147</v>
      </c>
      <c r="K1284" s="176">
        <f>SUM(K1285)</f>
        <v>0</v>
      </c>
      <c r="L1284" s="176">
        <f>SUM(L1285)</f>
        <v>0</v>
      </c>
      <c r="M1284" s="176">
        <f>SUM(M1285)</f>
        <v>0</v>
      </c>
      <c r="N1284" s="172"/>
    </row>
    <row r="1285" spans="1:17" s="39" customFormat="1" ht="12.75" x14ac:dyDescent="0.2">
      <c r="A1285" s="27"/>
      <c r="B1285" s="28"/>
      <c r="C1285" s="40"/>
      <c r="D1285" s="40"/>
      <c r="E1285" s="36" t="s">
        <v>263</v>
      </c>
      <c r="F1285" s="152">
        <v>11</v>
      </c>
      <c r="G1285" s="173">
        <v>3295</v>
      </c>
      <c r="H1285" s="179"/>
      <c r="I1285" s="179">
        <v>1763</v>
      </c>
      <c r="J1285" s="175" t="s">
        <v>151</v>
      </c>
      <c r="K1285" s="196">
        <v>0</v>
      </c>
      <c r="L1285" s="196">
        <v>0</v>
      </c>
      <c r="M1285" s="180">
        <f>K1285+L1285</f>
        <v>0</v>
      </c>
      <c r="N1285" s="38">
        <v>111</v>
      </c>
    </row>
    <row r="1286" spans="1:17" s="39" customFormat="1" ht="12.75" x14ac:dyDescent="0.2">
      <c r="A1286" s="27"/>
      <c r="B1286" s="28"/>
      <c r="C1286" s="40"/>
      <c r="D1286" s="40"/>
      <c r="E1286" s="36"/>
      <c r="F1286" s="152"/>
      <c r="G1286" s="173"/>
      <c r="H1286" s="174"/>
      <c r="I1286" s="174"/>
      <c r="J1286" s="175"/>
      <c r="K1286" s="176"/>
      <c r="L1286" s="176"/>
      <c r="M1286" s="176"/>
      <c r="N1286" s="172"/>
    </row>
    <row r="1287" spans="1:17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103"/>
      <c r="K1287" s="103"/>
      <c r="L1287" s="103"/>
      <c r="M1287" s="103"/>
      <c r="N1287" s="38"/>
    </row>
    <row r="1288" spans="1:17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5">
        <v>3</v>
      </c>
      <c r="J1288" s="83" t="s">
        <v>283</v>
      </c>
      <c r="K1288" s="104">
        <f t="shared" ref="K1288:M1290" si="375">SUMIF($G$6:$G$1286,$I1288,K$6:K$1286)</f>
        <v>7787541</v>
      </c>
      <c r="L1288" s="104">
        <f t="shared" si="375"/>
        <v>-172218</v>
      </c>
      <c r="M1288" s="104">
        <f t="shared" si="375"/>
        <v>7615323</v>
      </c>
      <c r="N1288" s="38"/>
    </row>
    <row r="1289" spans="1:17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5">
        <v>4</v>
      </c>
      <c r="J1289" s="83" t="s">
        <v>284</v>
      </c>
      <c r="K1289" s="104">
        <f t="shared" si="375"/>
        <v>198741</v>
      </c>
      <c r="L1289" s="104">
        <f t="shared" si="375"/>
        <v>-29000</v>
      </c>
      <c r="M1289" s="104">
        <f t="shared" si="375"/>
        <v>169741</v>
      </c>
      <c r="N1289" s="38"/>
    </row>
    <row r="1290" spans="1:17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5">
        <v>5</v>
      </c>
      <c r="J1290" s="83" t="s">
        <v>285</v>
      </c>
      <c r="K1290" s="104">
        <f t="shared" si="375"/>
        <v>0</v>
      </c>
      <c r="L1290" s="104">
        <f t="shared" si="375"/>
        <v>0</v>
      </c>
      <c r="M1290" s="104">
        <f t="shared" si="375"/>
        <v>0</v>
      </c>
      <c r="N1290" s="38"/>
    </row>
    <row r="1291" spans="1:17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84" t="s">
        <v>93</v>
      </c>
      <c r="K1291" s="105">
        <f>SUM(K1288:K1290)</f>
        <v>7986282</v>
      </c>
      <c r="L1291" s="105">
        <f t="shared" ref="L1291:M1291" si="376">SUM(L1288:L1290)</f>
        <v>-201218</v>
      </c>
      <c r="M1291" s="105">
        <f t="shared" si="376"/>
        <v>7785064</v>
      </c>
      <c r="N1291" s="38"/>
    </row>
    <row r="1292" spans="1:17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83" t="s">
        <v>88</v>
      </c>
      <c r="K1292" s="106">
        <f>K1291-K5</f>
        <v>0</v>
      </c>
      <c r="L1292" s="106">
        <f>L1291-L5</f>
        <v>0</v>
      </c>
      <c r="M1292" s="106">
        <f>M1291-M5</f>
        <v>0</v>
      </c>
      <c r="N1292" s="38"/>
    </row>
    <row r="1293" spans="1:17" s="65" customFormat="1" ht="12.75" x14ac:dyDescent="0.2">
      <c r="A1293" s="62"/>
      <c r="B1293" s="63"/>
      <c r="C1293" s="64"/>
      <c r="D1293" s="64"/>
      <c r="E1293" s="126"/>
      <c r="F1293" s="127"/>
      <c r="G1293" s="128"/>
      <c r="H1293" s="129"/>
      <c r="I1293" s="129"/>
      <c r="J1293" s="130"/>
      <c r="K1293" s="107"/>
      <c r="L1293" s="107"/>
      <c r="M1293" s="107"/>
      <c r="N1293" s="38"/>
      <c r="O1293" s="39"/>
      <c r="P1293" s="39"/>
      <c r="Q1293" s="39"/>
    </row>
    <row r="1294" spans="1:17" s="39" customFormat="1" ht="22.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131" t="s">
        <v>281</v>
      </c>
      <c r="K1294" s="103"/>
      <c r="L1294" s="103"/>
      <c r="M1294" s="103"/>
      <c r="N1294" s="38"/>
    </row>
    <row r="1295" spans="1:17" s="39" customFormat="1" ht="12.75" x14ac:dyDescent="0.2">
      <c r="A1295" s="27"/>
      <c r="B1295" s="28"/>
      <c r="C1295" s="40"/>
      <c r="D1295" s="40"/>
      <c r="E1295" s="122"/>
      <c r="F1295" s="132">
        <v>11</v>
      </c>
      <c r="G1295" s="124"/>
      <c r="H1295" s="121"/>
      <c r="I1295" s="121"/>
      <c r="J1295" s="89">
        <v>11</v>
      </c>
      <c r="K1295" s="76">
        <f t="shared" ref="K1295:M1297" si="377">SUMIF($F$4:$F$1287,$F1295,K$4:K$1287)</f>
        <v>190741</v>
      </c>
      <c r="L1295" s="76">
        <f t="shared" si="377"/>
        <v>-20000</v>
      </c>
      <c r="M1295" s="76">
        <f t="shared" si="377"/>
        <v>170741</v>
      </c>
      <c r="N1295" s="38"/>
    </row>
    <row r="1296" spans="1:17" s="39" customFormat="1" ht="12.75" x14ac:dyDescent="0.2">
      <c r="A1296" s="27"/>
      <c r="B1296" s="28"/>
      <c r="C1296" s="40"/>
      <c r="D1296" s="40"/>
      <c r="E1296" s="122"/>
      <c r="F1296" s="82">
        <v>12</v>
      </c>
      <c r="G1296" s="124"/>
      <c r="H1296" s="121"/>
      <c r="I1296" s="121"/>
      <c r="J1296" s="91">
        <v>12</v>
      </c>
      <c r="K1296" s="76">
        <f t="shared" si="377"/>
        <v>554755</v>
      </c>
      <c r="L1296" s="76">
        <f t="shared" si="377"/>
        <v>-14545</v>
      </c>
      <c r="M1296" s="76">
        <f t="shared" si="377"/>
        <v>540210</v>
      </c>
      <c r="N1296" s="38"/>
    </row>
    <row r="1297" spans="1:14" s="39" customFormat="1" ht="12.75" x14ac:dyDescent="0.2">
      <c r="A1297" s="27"/>
      <c r="B1297" s="28"/>
      <c r="C1297" s="40"/>
      <c r="D1297" s="40"/>
      <c r="E1297" s="122"/>
      <c r="F1297" s="82">
        <v>13</v>
      </c>
      <c r="G1297" s="124"/>
      <c r="H1297" s="121"/>
      <c r="I1297" s="121"/>
      <c r="J1297" s="231">
        <v>13</v>
      </c>
      <c r="K1297" s="76">
        <f t="shared" si="377"/>
        <v>0</v>
      </c>
      <c r="L1297" s="76">
        <f t="shared" si="377"/>
        <v>0</v>
      </c>
      <c r="M1297" s="76">
        <f t="shared" si="377"/>
        <v>0</v>
      </c>
      <c r="N1297" s="38"/>
    </row>
    <row r="1298" spans="1:14" s="39" customFormat="1" ht="12.75" x14ac:dyDescent="0.2">
      <c r="A1298" s="27"/>
      <c r="B1298" s="28"/>
      <c r="C1298" s="40"/>
      <c r="D1298" s="40"/>
      <c r="E1298" s="122"/>
      <c r="F1298" s="82">
        <v>52</v>
      </c>
      <c r="G1298" s="133"/>
      <c r="H1298" s="121"/>
      <c r="I1298" s="121"/>
      <c r="J1298" s="92">
        <v>5230</v>
      </c>
      <c r="K1298" s="108">
        <f t="shared" ref="K1298:M1301" si="378">SUMIF($N$4:$N$1287,$J1298,K$4:K$1287)</f>
        <v>0</v>
      </c>
      <c r="L1298" s="108">
        <f t="shared" si="378"/>
        <v>0</v>
      </c>
      <c r="M1298" s="108">
        <f t="shared" si="378"/>
        <v>0</v>
      </c>
      <c r="N1298" s="38"/>
    </row>
    <row r="1299" spans="1:14" s="39" customFormat="1" ht="12.75" x14ac:dyDescent="0.2">
      <c r="A1299" s="27"/>
      <c r="B1299" s="28"/>
      <c r="C1299" s="40"/>
      <c r="D1299" s="40"/>
      <c r="E1299" s="122"/>
      <c r="F1299" s="82">
        <v>52</v>
      </c>
      <c r="G1299" s="133"/>
      <c r="H1299" s="121"/>
      <c r="I1299" s="121"/>
      <c r="J1299" s="92">
        <v>526</v>
      </c>
      <c r="K1299" s="108">
        <f t="shared" si="378"/>
        <v>0</v>
      </c>
      <c r="L1299" s="108">
        <f t="shared" si="378"/>
        <v>0</v>
      </c>
      <c r="M1299" s="108">
        <f t="shared" si="378"/>
        <v>0</v>
      </c>
      <c r="N1299" s="38"/>
    </row>
    <row r="1300" spans="1:14" s="39" customFormat="1" ht="12.75" x14ac:dyDescent="0.2">
      <c r="A1300" s="27"/>
      <c r="B1300" s="28"/>
      <c r="C1300" s="40"/>
      <c r="D1300" s="40"/>
      <c r="E1300" s="122"/>
      <c r="F1300" s="82">
        <v>52</v>
      </c>
      <c r="G1300" s="133"/>
      <c r="H1300" s="121"/>
      <c r="I1300" s="121"/>
      <c r="J1300" s="92">
        <v>527</v>
      </c>
      <c r="K1300" s="108">
        <f t="shared" si="378"/>
        <v>15363</v>
      </c>
      <c r="L1300" s="108">
        <f t="shared" si="378"/>
        <v>0</v>
      </c>
      <c r="M1300" s="108">
        <f t="shared" si="378"/>
        <v>15363</v>
      </c>
      <c r="N1300" s="38"/>
    </row>
    <row r="1301" spans="1:14" s="39" customFormat="1" ht="12.75" x14ac:dyDescent="0.2">
      <c r="A1301" s="27"/>
      <c r="B1301" s="28"/>
      <c r="C1301" s="40"/>
      <c r="D1301" s="40"/>
      <c r="E1301" s="122"/>
      <c r="F1301" s="82">
        <v>52</v>
      </c>
      <c r="G1301" s="133"/>
      <c r="H1301" s="121"/>
      <c r="I1301" s="121"/>
      <c r="J1301" s="92">
        <v>5212</v>
      </c>
      <c r="K1301" s="108">
        <f t="shared" si="378"/>
        <v>10923</v>
      </c>
      <c r="L1301" s="108">
        <f t="shared" si="378"/>
        <v>1077</v>
      </c>
      <c r="M1301" s="108">
        <f t="shared" si="378"/>
        <v>12000</v>
      </c>
      <c r="N1301" s="38"/>
    </row>
    <row r="1302" spans="1:14" s="39" customFormat="1" ht="12.75" x14ac:dyDescent="0.2">
      <c r="A1302" s="27"/>
      <c r="B1302" s="28"/>
      <c r="C1302" s="40"/>
      <c r="D1302" s="40"/>
      <c r="E1302" s="122"/>
      <c r="F1302" s="82">
        <v>32</v>
      </c>
      <c r="G1302" s="124"/>
      <c r="H1302" s="121"/>
      <c r="I1302" s="121"/>
      <c r="J1302" s="93">
        <v>3210</v>
      </c>
      <c r="K1302" s="76">
        <f t="shared" ref="K1302:M1307" si="379">SUMIF($F$4:$F$1287,$F1302,K$4:K$1287)</f>
        <v>50000</v>
      </c>
      <c r="L1302" s="76">
        <f t="shared" si="379"/>
        <v>55000</v>
      </c>
      <c r="M1302" s="76">
        <f t="shared" si="379"/>
        <v>105000</v>
      </c>
      <c r="N1302" s="38"/>
    </row>
    <row r="1303" spans="1:14" s="39" customFormat="1" ht="12.75" x14ac:dyDescent="0.2">
      <c r="A1303" s="27"/>
      <c r="B1303" s="28"/>
      <c r="C1303" s="40"/>
      <c r="D1303" s="40"/>
      <c r="E1303" s="122"/>
      <c r="F1303" s="82">
        <v>49</v>
      </c>
      <c r="G1303" s="124"/>
      <c r="H1303" s="121"/>
      <c r="I1303" s="121"/>
      <c r="J1303" s="93">
        <v>4910</v>
      </c>
      <c r="K1303" s="76">
        <f t="shared" si="379"/>
        <v>47000</v>
      </c>
      <c r="L1303" s="76">
        <f t="shared" si="379"/>
        <v>0</v>
      </c>
      <c r="M1303" s="76">
        <f t="shared" si="379"/>
        <v>47000</v>
      </c>
      <c r="N1303" s="38"/>
    </row>
    <row r="1304" spans="1:14" s="39" customFormat="1" ht="12.75" x14ac:dyDescent="0.2">
      <c r="A1304" s="27"/>
      <c r="B1304" s="28"/>
      <c r="C1304" s="40"/>
      <c r="D1304" s="40"/>
      <c r="E1304" s="122"/>
      <c r="F1304" s="82">
        <v>54</v>
      </c>
      <c r="G1304" s="124"/>
      <c r="H1304" s="121"/>
      <c r="I1304" s="121"/>
      <c r="J1304" s="93">
        <v>5410</v>
      </c>
      <c r="K1304" s="76">
        <f t="shared" si="379"/>
        <v>7117500</v>
      </c>
      <c r="L1304" s="76">
        <f t="shared" si="379"/>
        <v>-222750</v>
      </c>
      <c r="M1304" s="76">
        <f t="shared" si="379"/>
        <v>6894750</v>
      </c>
      <c r="N1304" s="38"/>
    </row>
    <row r="1305" spans="1:14" s="39" customFormat="1" ht="12.75" x14ac:dyDescent="0.2">
      <c r="A1305" s="27"/>
      <c r="B1305" s="28"/>
      <c r="C1305" s="40"/>
      <c r="D1305" s="40"/>
      <c r="E1305" s="122"/>
      <c r="F1305" s="82">
        <v>62</v>
      </c>
      <c r="G1305" s="124"/>
      <c r="H1305" s="121"/>
      <c r="I1305" s="121"/>
      <c r="J1305" s="93">
        <v>6210</v>
      </c>
      <c r="K1305" s="76">
        <f t="shared" si="379"/>
        <v>0</v>
      </c>
      <c r="L1305" s="76">
        <f t="shared" si="379"/>
        <v>0</v>
      </c>
      <c r="M1305" s="76">
        <f t="shared" si="379"/>
        <v>0</v>
      </c>
      <c r="N1305" s="38"/>
    </row>
    <row r="1306" spans="1:14" s="39" customFormat="1" ht="12.75" x14ac:dyDescent="0.2">
      <c r="A1306" s="27"/>
      <c r="B1306" s="28"/>
      <c r="C1306" s="40"/>
      <c r="D1306" s="40"/>
      <c r="E1306" s="122"/>
      <c r="F1306" s="82">
        <v>72</v>
      </c>
      <c r="G1306" s="124"/>
      <c r="H1306" s="121"/>
      <c r="I1306" s="121"/>
      <c r="J1306" s="93">
        <v>7210</v>
      </c>
      <c r="K1306" s="76">
        <f t="shared" si="379"/>
        <v>0</v>
      </c>
      <c r="L1306" s="76">
        <f t="shared" si="379"/>
        <v>0</v>
      </c>
      <c r="M1306" s="76">
        <f t="shared" si="379"/>
        <v>0</v>
      </c>
      <c r="N1306" s="38"/>
    </row>
    <row r="1307" spans="1:14" s="39" customFormat="1" ht="12.75" x14ac:dyDescent="0.2">
      <c r="A1307" s="27"/>
      <c r="B1307" s="28"/>
      <c r="C1307" s="40"/>
      <c r="D1307" s="40"/>
      <c r="E1307" s="122"/>
      <c r="F1307" s="82">
        <v>82</v>
      </c>
      <c r="G1307" s="124"/>
      <c r="H1307" s="121"/>
      <c r="I1307" s="121"/>
      <c r="J1307" s="93">
        <v>8210</v>
      </c>
      <c r="K1307" s="76">
        <f t="shared" si="379"/>
        <v>0</v>
      </c>
      <c r="L1307" s="76">
        <f t="shared" si="379"/>
        <v>0</v>
      </c>
      <c r="M1307" s="76">
        <f t="shared" si="379"/>
        <v>0</v>
      </c>
      <c r="N1307" s="38"/>
    </row>
    <row r="1308" spans="1:14" s="39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134" t="s">
        <v>93</v>
      </c>
      <c r="K1308" s="109">
        <f>SUM(K1295:K1307)</f>
        <v>7986282</v>
      </c>
      <c r="L1308" s="109">
        <f>SUM(L1295:L1307)</f>
        <v>-201218</v>
      </c>
      <c r="M1308" s="109">
        <f>SUM(M1295:M1307)</f>
        <v>7785064</v>
      </c>
      <c r="N1308" s="38"/>
    </row>
    <row r="1309" spans="1:14" s="39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N1309" s="38"/>
    </row>
    <row r="1310" spans="1:14" s="39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N1310" s="38"/>
    </row>
    <row r="1311" spans="1:14" s="39" customFormat="1" ht="22.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131" t="s">
        <v>282</v>
      </c>
      <c r="K1311" s="78" t="s">
        <v>107</v>
      </c>
      <c r="L1311" s="78" t="s">
        <v>107</v>
      </c>
      <c r="M1311" s="78" t="s">
        <v>107</v>
      </c>
      <c r="N1311" s="38"/>
    </row>
    <row r="1312" spans="1:14" s="39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89">
        <v>11</v>
      </c>
      <c r="K1312" s="76">
        <f>'PRIHODI-za popuniti'!C446-'POSEBNI DIO-za popuniti'!K1295</f>
        <v>0</v>
      </c>
      <c r="L1312" s="76">
        <f>'PRIHODI-za popuniti'!D446-'POSEBNI DIO-za popuniti'!L1295</f>
        <v>0</v>
      </c>
      <c r="M1312" s="76">
        <f>'PRIHODI-za popuniti'!E446-'POSEBNI DIO-za popuniti'!M1295</f>
        <v>0</v>
      </c>
      <c r="N1312" s="38"/>
    </row>
    <row r="1313" spans="1:14" s="39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1">
        <v>12</v>
      </c>
      <c r="K1313" s="76">
        <f>'PRIHODI-za popuniti'!C447-'POSEBNI DIO-za popuniti'!K1296</f>
        <v>0</v>
      </c>
      <c r="L1313" s="76">
        <f>'PRIHODI-za popuniti'!D447-'POSEBNI DIO-za popuniti'!L1296</f>
        <v>0</v>
      </c>
      <c r="M1313" s="76">
        <f>'PRIHODI-za popuniti'!E447-'POSEBNI DIO-za popuniti'!M1296</f>
        <v>0</v>
      </c>
      <c r="N1313" s="38"/>
    </row>
    <row r="1314" spans="1:14" s="39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231">
        <v>13</v>
      </c>
      <c r="K1314" s="76">
        <f>'PRIHODI-za popuniti'!C448-'POSEBNI DIO-za popuniti'!K1297</f>
        <v>0</v>
      </c>
      <c r="L1314" s="76">
        <f>'PRIHODI-za popuniti'!D448-'POSEBNI DIO-za popuniti'!L1297</f>
        <v>0</v>
      </c>
      <c r="M1314" s="76">
        <f>'PRIHODI-za popuniti'!E448-'POSEBNI DIO-za popuniti'!M1297</f>
        <v>0</v>
      </c>
      <c r="N1314" s="38"/>
    </row>
    <row r="1315" spans="1:14" s="39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2">
        <v>5230</v>
      </c>
      <c r="K1315" s="76">
        <f>'PRIHODI-za popuniti'!C449-'POSEBNI DIO-za popuniti'!K1298</f>
        <v>0</v>
      </c>
      <c r="L1315" s="76">
        <f>'PRIHODI-za popuniti'!D449-'POSEBNI DIO-za popuniti'!L1298</f>
        <v>0</v>
      </c>
      <c r="M1315" s="76">
        <f>'PRIHODI-za popuniti'!E449-'POSEBNI DIO-za popuniti'!M1298</f>
        <v>0</v>
      </c>
      <c r="N1315" s="38"/>
    </row>
    <row r="1316" spans="1:14" s="39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2">
        <v>526</v>
      </c>
      <c r="K1316" s="76">
        <f>'PRIHODI-za popuniti'!C450-'POSEBNI DIO-za popuniti'!K1299</f>
        <v>0</v>
      </c>
      <c r="L1316" s="76">
        <f>'PRIHODI-za popuniti'!D450-'POSEBNI DIO-za popuniti'!L1299</f>
        <v>0</v>
      </c>
      <c r="M1316" s="76">
        <f>'PRIHODI-za popuniti'!E450-'POSEBNI DIO-za popuniti'!M1299</f>
        <v>0</v>
      </c>
      <c r="N1316" s="38"/>
    </row>
    <row r="1317" spans="1:14" s="39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2">
        <v>527</v>
      </c>
      <c r="K1317" s="76">
        <f>'PRIHODI-za popuniti'!C451-'POSEBNI DIO-za popuniti'!K1300</f>
        <v>0</v>
      </c>
      <c r="L1317" s="76">
        <f>'PRIHODI-za popuniti'!D451-'POSEBNI DIO-za popuniti'!L1300</f>
        <v>0</v>
      </c>
      <c r="M1317" s="76">
        <f>'PRIHODI-za popuniti'!E451-'POSEBNI DIO-za popuniti'!M1300</f>
        <v>0</v>
      </c>
      <c r="N1317" s="38"/>
    </row>
    <row r="1318" spans="1:14" s="39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2">
        <v>5212</v>
      </c>
      <c r="K1318" s="76">
        <f>'PRIHODI-za popuniti'!C452-'POSEBNI DIO-za popuniti'!K1301</f>
        <v>0</v>
      </c>
      <c r="L1318" s="76">
        <f>'PRIHODI-za popuniti'!D452-'POSEBNI DIO-za popuniti'!L1301</f>
        <v>0</v>
      </c>
      <c r="M1318" s="76">
        <f>'PRIHODI-za popuniti'!E452-'POSEBNI DIO-za popuniti'!M1301</f>
        <v>0</v>
      </c>
      <c r="N1318" s="38"/>
    </row>
    <row r="1319" spans="1:14" s="39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3">
        <v>3210</v>
      </c>
      <c r="K1319" s="76">
        <f>'PRIHODI-za popuniti'!C453-'POSEBNI DIO-za popuniti'!K1302</f>
        <v>0</v>
      </c>
      <c r="L1319" s="76">
        <f>'PRIHODI-za popuniti'!D453-'POSEBNI DIO-za popuniti'!L1302</f>
        <v>0</v>
      </c>
      <c r="M1319" s="76">
        <f>'PRIHODI-za popuniti'!E453-'POSEBNI DIO-za popuniti'!M1302</f>
        <v>0</v>
      </c>
      <c r="N1319" s="38"/>
    </row>
    <row r="1320" spans="1:14" s="39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3">
        <v>4910</v>
      </c>
      <c r="K1320" s="76">
        <f>'PRIHODI-za popuniti'!C454-'POSEBNI DIO-za popuniti'!K1303</f>
        <v>0</v>
      </c>
      <c r="L1320" s="76">
        <f>'PRIHODI-za popuniti'!D454-'POSEBNI DIO-za popuniti'!L1303</f>
        <v>0</v>
      </c>
      <c r="M1320" s="76">
        <f>'PRIHODI-za popuniti'!E454-'POSEBNI DIO-za popuniti'!M1303</f>
        <v>0</v>
      </c>
      <c r="N1320" s="38"/>
    </row>
    <row r="1321" spans="1:14" s="39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3">
        <v>5410</v>
      </c>
      <c r="K1321" s="76">
        <f>'PRIHODI-za popuniti'!C455-'POSEBNI DIO-za popuniti'!K1304</f>
        <v>0</v>
      </c>
      <c r="L1321" s="76">
        <f>'PRIHODI-za popuniti'!D455-'POSEBNI DIO-za popuniti'!L1304</f>
        <v>0</v>
      </c>
      <c r="M1321" s="76">
        <f>'PRIHODI-za popuniti'!E455-'POSEBNI DIO-za popuniti'!M1304</f>
        <v>0</v>
      </c>
      <c r="N1321" s="38"/>
    </row>
    <row r="1322" spans="1:14" s="39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3">
        <v>6210</v>
      </c>
      <c r="K1322" s="76">
        <f>'PRIHODI-za popuniti'!C456-'POSEBNI DIO-za popuniti'!K1305</f>
        <v>0</v>
      </c>
      <c r="L1322" s="76">
        <f>'PRIHODI-za popuniti'!D456-'POSEBNI DIO-za popuniti'!L1305</f>
        <v>0</v>
      </c>
      <c r="M1322" s="76">
        <f>'PRIHODI-za popuniti'!E456-'POSEBNI DIO-za popuniti'!M1305</f>
        <v>0</v>
      </c>
      <c r="N1322" s="38"/>
    </row>
    <row r="1323" spans="1:14" s="39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3">
        <v>7210</v>
      </c>
      <c r="K1323" s="76">
        <f>'PRIHODI-za popuniti'!C457-'POSEBNI DIO-za popuniti'!K1306</f>
        <v>0</v>
      </c>
      <c r="L1323" s="76">
        <f>'PRIHODI-za popuniti'!D457-'POSEBNI DIO-za popuniti'!L1306</f>
        <v>0</v>
      </c>
      <c r="M1323" s="76">
        <f>'PRIHODI-za popuniti'!E457-'POSEBNI DIO-za popuniti'!M1306</f>
        <v>0</v>
      </c>
      <c r="N1323" s="38"/>
    </row>
    <row r="1324" spans="1:14" s="39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3">
        <v>8210</v>
      </c>
      <c r="K1324" s="76">
        <f>'PRIHODI-za popuniti'!C458-'POSEBNI DIO-za popuniti'!K1307</f>
        <v>0</v>
      </c>
      <c r="L1324" s="76">
        <f>'PRIHODI-za popuniti'!D458-'POSEBNI DIO-za popuniti'!L1307</f>
        <v>0</v>
      </c>
      <c r="M1324" s="76">
        <f>'PRIHODI-za popuniti'!E458-'POSEBNI DIO-za popuniti'!M1307</f>
        <v>0</v>
      </c>
      <c r="N1324" s="38"/>
    </row>
    <row r="1325" spans="1:14" s="39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134" t="s">
        <v>93</v>
      </c>
      <c r="K1325" s="109">
        <f>SUM(K1312:K1324)</f>
        <v>0</v>
      </c>
      <c r="L1325" s="109">
        <f>SUM(L1312:L1324)</f>
        <v>0</v>
      </c>
      <c r="M1325" s="109">
        <f>SUM(M1312:M1324)</f>
        <v>0</v>
      </c>
      <c r="N1325" s="38"/>
    </row>
    <row r="1326" spans="1:14" s="39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  <c r="N1326" s="38"/>
    </row>
    <row r="1327" spans="1:14" s="39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  <c r="N1327" s="38"/>
    </row>
    <row r="1328" spans="1:14" s="39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  <c r="N1328" s="38"/>
    </row>
    <row r="1329" spans="1:17" s="39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  <c r="N1329" s="38"/>
    </row>
    <row r="1330" spans="1:17" s="39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  <c r="N1330" s="38"/>
    </row>
    <row r="1331" spans="1:17" s="39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  <c r="N1331" s="38"/>
    </row>
    <row r="1332" spans="1:17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  <c r="O1332" s="39"/>
      <c r="P1332" s="39"/>
      <c r="Q1332" s="39"/>
    </row>
    <row r="1333" spans="1:17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  <c r="O1333" s="39"/>
      <c r="P1333" s="39"/>
      <c r="Q1333" s="39"/>
    </row>
    <row r="1334" spans="1:17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  <c r="O1334" s="39"/>
      <c r="P1334" s="39"/>
      <c r="Q1334" s="39"/>
    </row>
    <row r="1335" spans="1:17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  <c r="O1335" s="39"/>
      <c r="P1335" s="39"/>
      <c r="Q1335" s="39"/>
    </row>
    <row r="1336" spans="1:17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  <c r="O1336" s="39"/>
      <c r="P1336" s="39"/>
      <c r="Q1336" s="39"/>
    </row>
    <row r="1337" spans="1:17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  <c r="O1337" s="39"/>
      <c r="P1337" s="39"/>
      <c r="Q1337" s="39"/>
    </row>
    <row r="1338" spans="1:17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  <c r="O1338" s="39"/>
      <c r="P1338" s="39"/>
      <c r="Q1338" s="39"/>
    </row>
    <row r="1339" spans="1:17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  <c r="O1339" s="39"/>
      <c r="P1339" s="39"/>
      <c r="Q1339" s="39"/>
    </row>
    <row r="1340" spans="1:17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  <c r="O1340" s="39"/>
      <c r="P1340" s="39"/>
      <c r="Q1340" s="39"/>
    </row>
    <row r="1341" spans="1:17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  <c r="O1341" s="39"/>
      <c r="P1341" s="39"/>
      <c r="Q1341" s="39"/>
    </row>
    <row r="1342" spans="1:17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  <c r="O1342" s="39"/>
      <c r="P1342" s="39"/>
      <c r="Q1342" s="39"/>
    </row>
    <row r="1343" spans="1:17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  <c r="O1343" s="39"/>
      <c r="P1343" s="39"/>
      <c r="Q1343" s="39"/>
    </row>
    <row r="1344" spans="1:17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  <c r="O1344" s="39"/>
      <c r="P1344" s="39"/>
      <c r="Q1344" s="39"/>
    </row>
    <row r="1345" spans="1:17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  <c r="O1345" s="39"/>
      <c r="P1345" s="39"/>
      <c r="Q1345" s="39"/>
    </row>
    <row r="1346" spans="1:17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  <c r="O1346" s="39"/>
      <c r="P1346" s="39"/>
      <c r="Q1346" s="39"/>
    </row>
    <row r="1347" spans="1:17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  <c r="O1347" s="39"/>
      <c r="P1347" s="39"/>
      <c r="Q1347" s="39"/>
    </row>
    <row r="1348" spans="1:17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  <c r="O1348" s="39"/>
      <c r="P1348" s="39"/>
      <c r="Q1348" s="39"/>
    </row>
    <row r="1349" spans="1:17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  <c r="O1349" s="39"/>
      <c r="P1349" s="39"/>
      <c r="Q1349" s="39"/>
    </row>
    <row r="1350" spans="1:17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7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7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7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7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7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7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7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7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7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7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40"/>
      <c r="D1524" s="40"/>
      <c r="E1524" s="122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40"/>
      <c r="D1525" s="40"/>
      <c r="E1525" s="122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40"/>
      <c r="D1526" s="40"/>
      <c r="E1526" s="122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40"/>
      <c r="D1527" s="40"/>
      <c r="E1527" s="122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40"/>
      <c r="D1528" s="40"/>
      <c r="E1528" s="122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40"/>
      <c r="D1529" s="40"/>
      <c r="E1529" s="122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40"/>
      <c r="D1530" s="40"/>
      <c r="E1530" s="122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40"/>
      <c r="D1531" s="40"/>
      <c r="E1531" s="122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40"/>
      <c r="D1532" s="40"/>
      <c r="E1532" s="122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40"/>
      <c r="D1533" s="40"/>
      <c r="E1533" s="122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40"/>
      <c r="D1534" s="40"/>
      <c r="E1534" s="122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40"/>
      <c r="D1535" s="40"/>
      <c r="E1535" s="122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40"/>
      <c r="D1536" s="40"/>
      <c r="E1536" s="122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40"/>
      <c r="D1537" s="40"/>
      <c r="E1537" s="122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40"/>
      <c r="D1538" s="40"/>
      <c r="E1538" s="122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40"/>
      <c r="D1539" s="40"/>
      <c r="E1539" s="122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40"/>
      <c r="D1540" s="40"/>
      <c r="E1540" s="122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40"/>
      <c r="D1541" s="40"/>
      <c r="E1541" s="122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40"/>
      <c r="D1542" s="40"/>
      <c r="E1542" s="122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40"/>
      <c r="D1543" s="40"/>
      <c r="E1543" s="122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40"/>
      <c r="D1544" s="40"/>
      <c r="E1544" s="122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40"/>
      <c r="D1545" s="40"/>
      <c r="E1545" s="122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40"/>
      <c r="D1546" s="40"/>
      <c r="E1546" s="122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40"/>
      <c r="D1547" s="40"/>
      <c r="E1547" s="122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40"/>
      <c r="D1548" s="40"/>
      <c r="E1548" s="122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40"/>
      <c r="D1549" s="40"/>
      <c r="E1549" s="122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  <row r="10539" spans="1:13" s="38" customFormat="1" ht="12.75" x14ac:dyDescent="0.2">
      <c r="A10539" s="27"/>
      <c r="B10539" s="28"/>
      <c r="C10539" s="37"/>
      <c r="D10539" s="37"/>
      <c r="E10539" s="135"/>
      <c r="F10539" s="123"/>
      <c r="G10539" s="124"/>
      <c r="H10539" s="121"/>
      <c r="I10539" s="121"/>
      <c r="J10539" s="98"/>
      <c r="K10539" s="103"/>
      <c r="L10539" s="103"/>
      <c r="M10539" s="103"/>
    </row>
    <row r="10540" spans="1:13" s="38" customFormat="1" ht="12.75" x14ac:dyDescent="0.2">
      <c r="A10540" s="27"/>
      <c r="B10540" s="28"/>
      <c r="C10540" s="37"/>
      <c r="D10540" s="37"/>
      <c r="E10540" s="135"/>
      <c r="F10540" s="123"/>
      <c r="G10540" s="124"/>
      <c r="H10540" s="121"/>
      <c r="I10540" s="121"/>
      <c r="J10540" s="98"/>
      <c r="K10540" s="103"/>
      <c r="L10540" s="103"/>
      <c r="M10540" s="103"/>
    </row>
    <row r="10541" spans="1:13" s="38" customFormat="1" ht="12.75" x14ac:dyDescent="0.2">
      <c r="A10541" s="27"/>
      <c r="B10541" s="28"/>
      <c r="C10541" s="37"/>
      <c r="D10541" s="37"/>
      <c r="E10541" s="135"/>
      <c r="F10541" s="123"/>
      <c r="G10541" s="124"/>
      <c r="H10541" s="121"/>
      <c r="I10541" s="121"/>
      <c r="J10541" s="98"/>
      <c r="K10541" s="103"/>
      <c r="L10541" s="103"/>
      <c r="M10541" s="103"/>
    </row>
    <row r="10542" spans="1:13" s="38" customFormat="1" ht="12.75" x14ac:dyDescent="0.2">
      <c r="A10542" s="27"/>
      <c r="B10542" s="28"/>
      <c r="C10542" s="37"/>
      <c r="D10542" s="37"/>
      <c r="E10542" s="135"/>
      <c r="F10542" s="123"/>
      <c r="G10542" s="124"/>
      <c r="H10542" s="121"/>
      <c r="I10542" s="121"/>
      <c r="J10542" s="98"/>
      <c r="K10542" s="103"/>
      <c r="L10542" s="103"/>
      <c r="M10542" s="103"/>
    </row>
    <row r="10543" spans="1:13" s="38" customFormat="1" ht="12.75" x14ac:dyDescent="0.2">
      <c r="A10543" s="27"/>
      <c r="B10543" s="28"/>
      <c r="C10543" s="37"/>
      <c r="D10543" s="37"/>
      <c r="E10543" s="135"/>
      <c r="F10543" s="123"/>
      <c r="G10543" s="124"/>
      <c r="H10543" s="121"/>
      <c r="I10543" s="121"/>
      <c r="J10543" s="98"/>
      <c r="K10543" s="103"/>
      <c r="L10543" s="103"/>
      <c r="M10543" s="103"/>
    </row>
    <row r="10544" spans="1:13" s="38" customFormat="1" ht="12.75" x14ac:dyDescent="0.2">
      <c r="A10544" s="27"/>
      <c r="B10544" s="28"/>
      <c r="C10544" s="37"/>
      <c r="D10544" s="37"/>
      <c r="E10544" s="135"/>
      <c r="F10544" s="123"/>
      <c r="G10544" s="124"/>
      <c r="H10544" s="121"/>
      <c r="I10544" s="121"/>
      <c r="J10544" s="98"/>
      <c r="K10544" s="103"/>
      <c r="L10544" s="103"/>
      <c r="M10544" s="103"/>
    </row>
    <row r="10545" spans="1:13" s="38" customFormat="1" ht="12.75" x14ac:dyDescent="0.2">
      <c r="A10545" s="27"/>
      <c r="B10545" s="28"/>
      <c r="C10545" s="37"/>
      <c r="D10545" s="37"/>
      <c r="E10545" s="135"/>
      <c r="F10545" s="123"/>
      <c r="G10545" s="124"/>
      <c r="H10545" s="121"/>
      <c r="I10545" s="121"/>
      <c r="J10545" s="98"/>
      <c r="K10545" s="103"/>
      <c r="L10545" s="103"/>
      <c r="M10545" s="103"/>
    </row>
    <row r="10546" spans="1:13" s="38" customFormat="1" ht="12.75" x14ac:dyDescent="0.2">
      <c r="A10546" s="27"/>
      <c r="B10546" s="28"/>
      <c r="C10546" s="37"/>
      <c r="D10546" s="37"/>
      <c r="E10546" s="135"/>
      <c r="F10546" s="123"/>
      <c r="G10546" s="124"/>
      <c r="H10546" s="121"/>
      <c r="I10546" s="121"/>
      <c r="J10546" s="98"/>
      <c r="K10546" s="103"/>
      <c r="L10546" s="103"/>
      <c r="M10546" s="103"/>
    </row>
    <row r="10547" spans="1:13" s="38" customFormat="1" ht="12.75" x14ac:dyDescent="0.2">
      <c r="A10547" s="27"/>
      <c r="B10547" s="28"/>
      <c r="C10547" s="37"/>
      <c r="D10547" s="37"/>
      <c r="E10547" s="135"/>
      <c r="F10547" s="123"/>
      <c r="G10547" s="124"/>
      <c r="H10547" s="121"/>
      <c r="I10547" s="121"/>
      <c r="J10547" s="98"/>
      <c r="K10547" s="103"/>
      <c r="L10547" s="103"/>
      <c r="M10547" s="103"/>
    </row>
    <row r="10548" spans="1:13" s="38" customFormat="1" ht="12.75" x14ac:dyDescent="0.2">
      <c r="A10548" s="27"/>
      <c r="B10548" s="28"/>
      <c r="C10548" s="37"/>
      <c r="D10548" s="37"/>
      <c r="E10548" s="135"/>
      <c r="F10548" s="123"/>
      <c r="G10548" s="124"/>
      <c r="H10548" s="121"/>
      <c r="I10548" s="121"/>
      <c r="J10548" s="98"/>
      <c r="K10548" s="103"/>
      <c r="L10548" s="103"/>
      <c r="M10548" s="103"/>
    </row>
    <row r="10549" spans="1:13" s="38" customFormat="1" ht="12.75" x14ac:dyDescent="0.2">
      <c r="A10549" s="27"/>
      <c r="B10549" s="28"/>
      <c r="C10549" s="37"/>
      <c r="D10549" s="37"/>
      <c r="E10549" s="135"/>
      <c r="F10549" s="123"/>
      <c r="G10549" s="124"/>
      <c r="H10549" s="121"/>
      <c r="I10549" s="121"/>
      <c r="J10549" s="98"/>
      <c r="K10549" s="103"/>
      <c r="L10549" s="103"/>
      <c r="M10549" s="103"/>
    </row>
    <row r="10550" spans="1:13" s="38" customFormat="1" ht="12.75" x14ac:dyDescent="0.2">
      <c r="A10550" s="27"/>
      <c r="B10550" s="28"/>
      <c r="C10550" s="37"/>
      <c r="D10550" s="37"/>
      <c r="E10550" s="135"/>
      <c r="F10550" s="123"/>
      <c r="G10550" s="124"/>
      <c r="H10550" s="121"/>
      <c r="I10550" s="121"/>
      <c r="J10550" s="98"/>
      <c r="K10550" s="103"/>
      <c r="L10550" s="103"/>
      <c r="M10550" s="103"/>
    </row>
    <row r="10551" spans="1:13" s="38" customFormat="1" ht="12.75" x14ac:dyDescent="0.2">
      <c r="A10551" s="27"/>
      <c r="B10551" s="28"/>
      <c r="C10551" s="37"/>
      <c r="D10551" s="37"/>
      <c r="E10551" s="135"/>
      <c r="F10551" s="123"/>
      <c r="G10551" s="124"/>
      <c r="H10551" s="121"/>
      <c r="I10551" s="121"/>
      <c r="J10551" s="98"/>
      <c r="K10551" s="103"/>
      <c r="L10551" s="103"/>
      <c r="M10551" s="103"/>
    </row>
    <row r="10552" spans="1:13" s="38" customFormat="1" ht="12.75" x14ac:dyDescent="0.2">
      <c r="A10552" s="27"/>
      <c r="B10552" s="28"/>
      <c r="C10552" s="37"/>
      <c r="D10552" s="37"/>
      <c r="E10552" s="135"/>
      <c r="F10552" s="123"/>
      <c r="G10552" s="124"/>
      <c r="H10552" s="121"/>
      <c r="I10552" s="121"/>
      <c r="J10552" s="98"/>
      <c r="K10552" s="103"/>
      <c r="L10552" s="103"/>
      <c r="M10552" s="103"/>
    </row>
    <row r="10553" spans="1:13" s="38" customFormat="1" ht="12.75" x14ac:dyDescent="0.2">
      <c r="A10553" s="27"/>
      <c r="B10553" s="28"/>
      <c r="C10553" s="37"/>
      <c r="D10553" s="37"/>
      <c r="E10553" s="135"/>
      <c r="F10553" s="123"/>
      <c r="G10553" s="124"/>
      <c r="H10553" s="121"/>
      <c r="I10553" s="121"/>
      <c r="J10553" s="98"/>
      <c r="K10553" s="103"/>
      <c r="L10553" s="103"/>
      <c r="M10553" s="103"/>
    </row>
    <row r="10554" spans="1:13" s="38" customFormat="1" ht="12.75" x14ac:dyDescent="0.2">
      <c r="A10554" s="27"/>
      <c r="B10554" s="28"/>
      <c r="C10554" s="37"/>
      <c r="D10554" s="37"/>
      <c r="E10554" s="135"/>
      <c r="F10554" s="123"/>
      <c r="G10554" s="124"/>
      <c r="H10554" s="121"/>
      <c r="I10554" s="121"/>
      <c r="J10554" s="98"/>
      <c r="K10554" s="103"/>
      <c r="L10554" s="103"/>
      <c r="M10554" s="103"/>
    </row>
    <row r="10555" spans="1:13" s="38" customFormat="1" ht="12.75" x14ac:dyDescent="0.2">
      <c r="A10555" s="27"/>
      <c r="B10555" s="28"/>
      <c r="C10555" s="37"/>
      <c r="D10555" s="37"/>
      <c r="E10555" s="135"/>
      <c r="F10555" s="123"/>
      <c r="G10555" s="124"/>
      <c r="H10555" s="121"/>
      <c r="I10555" s="121"/>
      <c r="J10555" s="98"/>
      <c r="K10555" s="103"/>
      <c r="L10555" s="103"/>
      <c r="M10555" s="103"/>
    </row>
    <row r="10556" spans="1:13" s="38" customFormat="1" ht="12.75" x14ac:dyDescent="0.2">
      <c r="A10556" s="27"/>
      <c r="B10556" s="28"/>
      <c r="C10556" s="37"/>
      <c r="D10556" s="37"/>
      <c r="E10556" s="135"/>
      <c r="F10556" s="123"/>
      <c r="G10556" s="124"/>
      <c r="H10556" s="121"/>
      <c r="I10556" s="121"/>
      <c r="J10556" s="98"/>
      <c r="K10556" s="103"/>
      <c r="L10556" s="103"/>
      <c r="M10556" s="103"/>
    </row>
    <row r="10557" spans="1:13" s="38" customFormat="1" ht="12.75" x14ac:dyDescent="0.2">
      <c r="A10557" s="27"/>
      <c r="B10557" s="28"/>
      <c r="C10557" s="37"/>
      <c r="D10557" s="37"/>
      <c r="E10557" s="135"/>
      <c r="F10557" s="123"/>
      <c r="G10557" s="124"/>
      <c r="H10557" s="121"/>
      <c r="I10557" s="121"/>
      <c r="J10557" s="98"/>
      <c r="K10557" s="103"/>
      <c r="L10557" s="103"/>
      <c r="M10557" s="103"/>
    </row>
    <row r="10558" spans="1:13" s="38" customFormat="1" ht="12.75" x14ac:dyDescent="0.2">
      <c r="A10558" s="27"/>
      <c r="B10558" s="28"/>
      <c r="C10558" s="37"/>
      <c r="D10558" s="37"/>
      <c r="E10558" s="135"/>
      <c r="F10558" s="123"/>
      <c r="G10558" s="124"/>
      <c r="H10558" s="121"/>
      <c r="I10558" s="121"/>
      <c r="J10558" s="98"/>
      <c r="K10558" s="103"/>
      <c r="L10558" s="103"/>
      <c r="M10558" s="103"/>
    </row>
    <row r="10559" spans="1:13" s="38" customFormat="1" ht="12.75" x14ac:dyDescent="0.2">
      <c r="A10559" s="27"/>
      <c r="B10559" s="28"/>
      <c r="C10559" s="37"/>
      <c r="D10559" s="37"/>
      <c r="E10559" s="135"/>
      <c r="F10559" s="123"/>
      <c r="G10559" s="124"/>
      <c r="H10559" s="121"/>
      <c r="I10559" s="121"/>
      <c r="J10559" s="98"/>
      <c r="K10559" s="103"/>
      <c r="L10559" s="103"/>
      <c r="M10559" s="103"/>
    </row>
    <row r="10560" spans="1:13" s="38" customFormat="1" ht="12.75" x14ac:dyDescent="0.2">
      <c r="A10560" s="27"/>
      <c r="B10560" s="28"/>
      <c r="C10560" s="37"/>
      <c r="D10560" s="37"/>
      <c r="E10560" s="135"/>
      <c r="F10560" s="123"/>
      <c r="G10560" s="124"/>
      <c r="H10560" s="121"/>
      <c r="I10560" s="121"/>
      <c r="J10560" s="98"/>
      <c r="K10560" s="103"/>
      <c r="L10560" s="103"/>
      <c r="M10560" s="103"/>
    </row>
    <row r="10561" spans="1:13" s="38" customFormat="1" ht="12.75" x14ac:dyDescent="0.2">
      <c r="A10561" s="27"/>
      <c r="B10561" s="28"/>
      <c r="C10561" s="37"/>
      <c r="D10561" s="37"/>
      <c r="E10561" s="135"/>
      <c r="F10561" s="123"/>
      <c r="G10561" s="124"/>
      <c r="H10561" s="121"/>
      <c r="I10561" s="121"/>
      <c r="J10561" s="98"/>
      <c r="K10561" s="103"/>
      <c r="L10561" s="103"/>
      <c r="M10561" s="103"/>
    </row>
    <row r="10562" spans="1:13" s="38" customFormat="1" ht="12.75" x14ac:dyDescent="0.2">
      <c r="A10562" s="27"/>
      <c r="B10562" s="28"/>
      <c r="C10562" s="37"/>
      <c r="D10562" s="37"/>
      <c r="E10562" s="135"/>
      <c r="F10562" s="123"/>
      <c r="G10562" s="124"/>
      <c r="H10562" s="121"/>
      <c r="I10562" s="121"/>
      <c r="J10562" s="98"/>
      <c r="K10562" s="103"/>
      <c r="L10562" s="103"/>
      <c r="M10562" s="103"/>
    </row>
    <row r="10563" spans="1:13" s="38" customFormat="1" ht="12.75" x14ac:dyDescent="0.2">
      <c r="A10563" s="27"/>
      <c r="B10563" s="28"/>
      <c r="C10563" s="37"/>
      <c r="D10563" s="37"/>
      <c r="E10563" s="135"/>
      <c r="F10563" s="123"/>
      <c r="G10563" s="124"/>
      <c r="H10563" s="121"/>
      <c r="I10563" s="121"/>
      <c r="J10563" s="98"/>
      <c r="K10563" s="103"/>
      <c r="L10563" s="103"/>
      <c r="M10563" s="103"/>
    </row>
    <row r="10564" spans="1:13" s="38" customFormat="1" ht="12.75" x14ac:dyDescent="0.2">
      <c r="A10564" s="27"/>
      <c r="B10564" s="28"/>
      <c r="C10564" s="37"/>
      <c r="D10564" s="37"/>
      <c r="E10564" s="135"/>
      <c r="F10564" s="123"/>
      <c r="G10564" s="124"/>
      <c r="H10564" s="121"/>
      <c r="I10564" s="121"/>
      <c r="J10564" s="98"/>
      <c r="K10564" s="103"/>
      <c r="L10564" s="103"/>
      <c r="M10564" s="103"/>
    </row>
  </sheetData>
  <sheetProtection algorithmName="SHA-512" hashValue="K2wX9kyOjR+pKFI3Lt+Yd8zwFGPmFpThyGPL6XXujQLHc5lzXshLqzZWS8+tYUgE42sGs5Y5cFtsUdhFrlMe/w==" saltValue="2HMBu5HqUC1Nd+mJSbFfAg==" spinCount="100000" sheet="1" objects="1" scenarios="1"/>
  <mergeCells count="132">
    <mergeCell ref="J712:J717"/>
    <mergeCell ref="J725:J730"/>
    <mergeCell ref="J731:J736"/>
    <mergeCell ref="J737:J742"/>
    <mergeCell ref="J743:J748"/>
    <mergeCell ref="J1047:J1052"/>
    <mergeCell ref="J1054:J1058"/>
    <mergeCell ref="J1063:J1068"/>
    <mergeCell ref="J1070:J1075"/>
    <mergeCell ref="J931:J936"/>
    <mergeCell ref="J945:J950"/>
    <mergeCell ref="J954:J959"/>
    <mergeCell ref="J968:J973"/>
    <mergeCell ref="J1011:J1016"/>
    <mergeCell ref="J1018:J1023"/>
    <mergeCell ref="J1025:J1030"/>
    <mergeCell ref="J1032:J1037"/>
    <mergeCell ref="J1039:J1044"/>
    <mergeCell ref="J939:J944"/>
    <mergeCell ref="J993:J998"/>
    <mergeCell ref="J999:J1004"/>
    <mergeCell ref="J1005:J1010"/>
    <mergeCell ref="J787:J792"/>
    <mergeCell ref="J793:J798"/>
    <mergeCell ref="J663:J668"/>
    <mergeCell ref="J669:J674"/>
    <mergeCell ref="J675:J680"/>
    <mergeCell ref="J636:J641"/>
    <mergeCell ref="J643:J648"/>
    <mergeCell ref="J688:J693"/>
    <mergeCell ref="J694:J699"/>
    <mergeCell ref="J700:J705"/>
    <mergeCell ref="J706:J711"/>
    <mergeCell ref="J555:J560"/>
    <mergeCell ref="J561:J566"/>
    <mergeCell ref="J567:J572"/>
    <mergeCell ref="J611:J616"/>
    <mergeCell ref="J617:J622"/>
    <mergeCell ref="J623:J628"/>
    <mergeCell ref="J629:J634"/>
    <mergeCell ref="J649:J654"/>
    <mergeCell ref="J657:J662"/>
    <mergeCell ref="J487:J492"/>
    <mergeCell ref="J493:J497"/>
    <mergeCell ref="J501:J506"/>
    <mergeCell ref="J510:J515"/>
    <mergeCell ref="J518:J523"/>
    <mergeCell ref="J524:J529"/>
    <mergeCell ref="J537:J542"/>
    <mergeCell ref="J543:J548"/>
    <mergeCell ref="J549:J55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60:J465"/>
    <mergeCell ref="J447:J452"/>
    <mergeCell ref="J453:J458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265:J270"/>
    <mergeCell ref="J271:J276"/>
    <mergeCell ref="J370:J375"/>
    <mergeCell ref="J377:J382"/>
    <mergeCell ref="J531:J536"/>
    <mergeCell ref="J479:J484"/>
    <mergeCell ref="J574:J579"/>
    <mergeCell ref="J581:J586"/>
    <mergeCell ref="J594:J599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J987:J992"/>
    <mergeCell ref="J962:J967"/>
    <mergeCell ref="J975:J980"/>
    <mergeCell ref="J981:J986"/>
    <mergeCell ref="J873:J878"/>
    <mergeCell ref="J879:J884"/>
    <mergeCell ref="J886:J891"/>
    <mergeCell ref="J892:J897"/>
    <mergeCell ref="J899:J904"/>
    <mergeCell ref="J905:J910"/>
    <mergeCell ref="J911:J916"/>
    <mergeCell ref="J919:J924"/>
    <mergeCell ref="J925:J930"/>
    <mergeCell ref="J467:J472"/>
    <mergeCell ref="J473:J478"/>
    <mergeCell ref="J838:J843"/>
    <mergeCell ref="J844:J849"/>
    <mergeCell ref="J850:J855"/>
    <mergeCell ref="J858:J863"/>
    <mergeCell ref="J866:J871"/>
    <mergeCell ref="J278:J283"/>
    <mergeCell ref="J315:J320"/>
    <mergeCell ref="J682:J687"/>
    <mergeCell ref="J587:J592"/>
    <mergeCell ref="J781:J786"/>
    <mergeCell ref="J832:J837"/>
    <mergeCell ref="J799:J804"/>
    <mergeCell ref="J805:J810"/>
    <mergeCell ref="J811:J816"/>
    <mergeCell ref="J817:J822"/>
    <mergeCell ref="J825:J830"/>
    <mergeCell ref="J774:J779"/>
    <mergeCell ref="J719:J724"/>
    <mergeCell ref="J749:J754"/>
    <mergeCell ref="J755:J760"/>
    <mergeCell ref="J761:J766"/>
    <mergeCell ref="J767:J772"/>
  </mergeCells>
  <phoneticPr fontId="28" type="noConversion"/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tabSelected="1" workbookViewId="0">
      <selection activeCell="D11" sqref="D11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56"/>
      <c r="B1" s="256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popuniti'!C438</f>
        <v>7976282</v>
      </c>
      <c r="D3" s="47">
        <f>'PRIHODI-za popuniti'!D438</f>
        <v>-201218</v>
      </c>
      <c r="E3" s="47">
        <f>'PRIHODI-za popuniti'!E438</f>
        <v>7775064</v>
      </c>
    </row>
    <row r="4" spans="1:8" ht="25.5" x14ac:dyDescent="0.2">
      <c r="A4" s="45">
        <v>7</v>
      </c>
      <c r="B4" s="46" t="s">
        <v>272</v>
      </c>
      <c r="C4" s="47">
        <f>'PRIHODI-za popuniti'!C439</f>
        <v>0</v>
      </c>
      <c r="D4" s="47">
        <f>'PRIHODI-za popuniti'!D439</f>
        <v>0</v>
      </c>
      <c r="E4" s="47">
        <f>'PRIHODI-za popuniti'!E439</f>
        <v>0</v>
      </c>
    </row>
    <row r="5" spans="1:8" s="51" customFormat="1" x14ac:dyDescent="0.2">
      <c r="A5" s="48"/>
      <c r="B5" s="49" t="s">
        <v>273</v>
      </c>
      <c r="C5" s="50">
        <f>SUM(C3:C4)</f>
        <v>7976282</v>
      </c>
      <c r="D5" s="50">
        <f t="shared" ref="D5:E5" si="0">SUM(D3:D4)</f>
        <v>-201218</v>
      </c>
      <c r="E5" s="50">
        <f t="shared" si="0"/>
        <v>7775064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popuniti'!K1288</f>
        <v>7787541</v>
      </c>
      <c r="D7" s="47">
        <f>'POSEBNI DIO-za popuniti'!L1288</f>
        <v>-172218</v>
      </c>
      <c r="E7" s="47">
        <f>'POSEBNI DIO-za popuniti'!M1288</f>
        <v>7615323</v>
      </c>
    </row>
    <row r="8" spans="1:8" ht="25.5" x14ac:dyDescent="0.2">
      <c r="A8" s="45">
        <v>4</v>
      </c>
      <c r="B8" s="46" t="s">
        <v>275</v>
      </c>
      <c r="C8" s="47">
        <f>'POSEBNI DIO-za popuniti'!K1289</f>
        <v>198741</v>
      </c>
      <c r="D8" s="47">
        <f>'POSEBNI DIO-za popuniti'!L1289</f>
        <v>-29000</v>
      </c>
      <c r="E8" s="47">
        <f>'POSEBNI DIO-za popuniti'!M1289</f>
        <v>169741</v>
      </c>
    </row>
    <row r="9" spans="1:8" s="51" customFormat="1" x14ac:dyDescent="0.2">
      <c r="A9" s="48"/>
      <c r="B9" s="49" t="s">
        <v>276</v>
      </c>
      <c r="C9" s="50">
        <f>SUM(C7:C8)</f>
        <v>7986282</v>
      </c>
      <c r="D9" s="50">
        <f t="shared" ref="D9:E9" si="1">SUM(D7:D8)</f>
        <v>-201218</v>
      </c>
      <c r="E9" s="50">
        <f t="shared" si="1"/>
        <v>7785064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popuniti'!C440</f>
        <v>0</v>
      </c>
      <c r="D11" s="47">
        <f>'PRIHODI-za popuniti'!D440</f>
        <v>0</v>
      </c>
      <c r="E11" s="47">
        <f>'PRIHODI-za popuniti'!E440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popuniti'!K1290</f>
        <v>0</v>
      </c>
      <c r="D12" s="47">
        <f>'POSEBNI DIO-za popuniti'!L1290</f>
        <v>0</v>
      </c>
      <c r="E12" s="47">
        <f>'POSEBNI DIO-za popuniti'!M1290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popuniti'!C441</f>
        <v>10000</v>
      </c>
      <c r="D16" s="50">
        <f>'PRIHODI-za popuniti'!D441</f>
        <v>0</v>
      </c>
      <c r="E16" s="50">
        <f>'PRIHODI-za popuniti'!E441</f>
        <v>10000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tajništvo</cp:lastModifiedBy>
  <cp:lastPrinted>2022-12-22T07:50:29Z</cp:lastPrinted>
  <dcterms:created xsi:type="dcterms:W3CDTF">2020-10-13T07:17:24Z</dcterms:created>
  <dcterms:modified xsi:type="dcterms:W3CDTF">2022-12-22T07:52:20Z</dcterms:modified>
</cp:coreProperties>
</file>